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v.wa.lcl\dfw files\HP\Restoration\Fish Passage &amp; Screening\ERTA_West\WSDOT\PHYSICAL\"/>
    </mc:Choice>
  </mc:AlternateContent>
  <xr:revisionPtr revIDLastSave="0" documentId="13_ncr:1_{0957EC59-A41F-4B93-916F-06C8F4B06807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Input" sheetId="1" r:id="rId1"/>
    <sheet name="Output" sheetId="2" r:id="rId2"/>
    <sheet name="Fish Access Check Comments" sheetId="3" r:id="rId3"/>
    <sheet name="Upstream Comments" sheetId="4" r:id="rId4"/>
    <sheet name="Export" sheetId="6" r:id="rId5"/>
  </sheets>
  <definedNames>
    <definedName name="_xlnm.Print_Area" localSheetId="2">'Fish Access Check Comments'!$A$1:$E$92</definedName>
    <definedName name="_xlnm.Print_Area" localSheetId="3">'Upstream Comments'!$A$1:$F$91</definedName>
    <definedName name="retrofi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4" l="1"/>
  <c r="E3" i="4"/>
  <c r="B6" i="4"/>
  <c r="B8" i="4"/>
  <c r="B7" i="4"/>
  <c r="B5" i="4"/>
  <c r="B4" i="4"/>
  <c r="B3" i="4"/>
  <c r="B9" i="2" l="1"/>
  <c r="B8" i="2"/>
  <c r="H6" i="2" l="1"/>
  <c r="C659" i="2"/>
  <c r="C658" i="2"/>
  <c r="C657" i="2"/>
  <c r="C593" i="2"/>
  <c r="C592" i="2"/>
  <c r="C591" i="2"/>
  <c r="C527" i="2"/>
  <c r="C526" i="2"/>
  <c r="C525" i="2"/>
  <c r="C461" i="2"/>
  <c r="C460" i="2"/>
  <c r="C459" i="2"/>
  <c r="C395" i="2"/>
  <c r="C394" i="2"/>
  <c r="C393" i="2"/>
  <c r="C329" i="2"/>
  <c r="C328" i="2"/>
  <c r="C327" i="2"/>
  <c r="C263" i="2"/>
  <c r="C262" i="2"/>
  <c r="C261" i="2"/>
  <c r="C196" i="2"/>
  <c r="C197" i="2"/>
  <c r="C130" i="2"/>
  <c r="C129" i="2"/>
  <c r="C131" i="2"/>
  <c r="C63" i="2"/>
  <c r="C64" i="2"/>
  <c r="C65" i="2"/>
  <c r="E8" i="4"/>
  <c r="E8" i="3"/>
  <c r="B8" i="3"/>
  <c r="B7" i="3"/>
  <c r="B6" i="3"/>
  <c r="B5" i="3"/>
  <c r="B4" i="3"/>
  <c r="B3" i="3"/>
  <c r="H8" i="2"/>
  <c r="H5" i="2"/>
  <c r="B7" i="2"/>
  <c r="B6" i="2"/>
  <c r="B5" i="2"/>
  <c r="B4" i="2"/>
  <c r="I10" i="1"/>
  <c r="C60" i="2" s="1"/>
  <c r="K4" i="6" s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B110" i="1"/>
  <c r="C61" i="2" s="1"/>
  <c r="F110" i="1"/>
  <c r="G89" i="2" s="1"/>
  <c r="G110" i="1"/>
  <c r="D93" i="2" s="1"/>
  <c r="H110" i="1"/>
  <c r="F93" i="2" s="1"/>
  <c r="I110" i="1"/>
  <c r="H93" i="2" s="1"/>
  <c r="J110" i="1"/>
  <c r="J93" i="2" s="1"/>
  <c r="B112" i="1"/>
  <c r="C83" i="2" s="1"/>
  <c r="C112" i="1"/>
  <c r="C95" i="2" s="1"/>
  <c r="D112" i="1"/>
  <c r="C103" i="2" s="1"/>
  <c r="E112" i="1"/>
  <c r="C88" i="2" s="1"/>
  <c r="G112" i="1"/>
  <c r="H112" i="1"/>
  <c r="I112" i="1"/>
  <c r="J112" i="1"/>
  <c r="B114" i="1"/>
  <c r="C84" i="2" s="1"/>
  <c r="C114" i="1"/>
  <c r="C96" i="2" s="1"/>
  <c r="D114" i="1"/>
  <c r="C104" i="2" s="1"/>
  <c r="E114" i="1"/>
  <c r="C89" i="2" s="1"/>
  <c r="G114" i="1"/>
  <c r="H114" i="1"/>
  <c r="I114" i="1"/>
  <c r="H84" i="2" s="1"/>
  <c r="J114" i="1"/>
  <c r="B116" i="1"/>
  <c r="C85" i="2" s="1"/>
  <c r="C116" i="1"/>
  <c r="C97" i="2" s="1"/>
  <c r="D116" i="1"/>
  <c r="C105" i="2" s="1"/>
  <c r="E116" i="1"/>
  <c r="C90" i="2" s="1"/>
  <c r="G116" i="1"/>
  <c r="H116" i="1"/>
  <c r="I116" i="1"/>
  <c r="H85" i="2" s="1"/>
  <c r="J116" i="1"/>
  <c r="B118" i="1"/>
  <c r="C86" i="2" s="1"/>
  <c r="C118" i="1"/>
  <c r="C98" i="2" s="1"/>
  <c r="D118" i="1"/>
  <c r="C106" i="2" s="1"/>
  <c r="E118" i="1"/>
  <c r="C91" i="2" s="1"/>
  <c r="G118" i="1"/>
  <c r="G120" i="1" s="1"/>
  <c r="H118" i="1"/>
  <c r="H120" i="1" s="1"/>
  <c r="I118" i="1"/>
  <c r="H86" i="2" s="1"/>
  <c r="J118" i="1"/>
  <c r="J120" i="1" s="1"/>
  <c r="I126" i="1"/>
  <c r="C126" i="2" s="1"/>
  <c r="J137" i="1"/>
  <c r="J134" i="2" s="1"/>
  <c r="C177" i="2" s="1"/>
  <c r="C178" i="2" s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B226" i="1"/>
  <c r="F226" i="1"/>
  <c r="G155" i="2"/>
  <c r="G226" i="1"/>
  <c r="D159" i="2" s="1"/>
  <c r="H226" i="1"/>
  <c r="F159" i="2"/>
  <c r="I226" i="1"/>
  <c r="H159" i="2" s="1"/>
  <c r="J226" i="1"/>
  <c r="J159" i="2"/>
  <c r="B228" i="1"/>
  <c r="C149" i="2" s="1"/>
  <c r="C228" i="1"/>
  <c r="C161" i="2"/>
  <c r="D228" i="1"/>
  <c r="C169" i="2" s="1"/>
  <c r="H169" i="2" s="1"/>
  <c r="E228" i="1"/>
  <c r="C154" i="2"/>
  <c r="G228" i="1"/>
  <c r="H228" i="1"/>
  <c r="I228" i="1"/>
  <c r="H149" i="2"/>
  <c r="J228" i="1"/>
  <c r="B230" i="1"/>
  <c r="C150" i="2"/>
  <c r="C230" i="1"/>
  <c r="C162" i="2" s="1"/>
  <c r="D230" i="1"/>
  <c r="C170" i="2"/>
  <c r="H170" i="2" s="1"/>
  <c r="E230" i="1"/>
  <c r="C155" i="2" s="1"/>
  <c r="G230" i="1"/>
  <c r="H230" i="1"/>
  <c r="I230" i="1"/>
  <c r="H150" i="2" s="1"/>
  <c r="J230" i="1"/>
  <c r="B232" i="1"/>
  <c r="C151" i="2" s="1"/>
  <c r="C232" i="1"/>
  <c r="C163" i="2"/>
  <c r="D232" i="1"/>
  <c r="C171" i="2" s="1"/>
  <c r="E232" i="1"/>
  <c r="C156" i="2"/>
  <c r="G232" i="1"/>
  <c r="H232" i="1"/>
  <c r="I232" i="1"/>
  <c r="H151" i="2"/>
  <c r="J232" i="1"/>
  <c r="B234" i="1"/>
  <c r="C152" i="2" s="1"/>
  <c r="C234" i="1"/>
  <c r="C164" i="2"/>
  <c r="H164" i="2" s="1"/>
  <c r="D234" i="1"/>
  <c r="C172" i="2"/>
  <c r="H172" i="2"/>
  <c r="E234" i="1"/>
  <c r="G234" i="1"/>
  <c r="H234" i="1"/>
  <c r="I234" i="1"/>
  <c r="H152" i="2" s="1"/>
  <c r="J234" i="1"/>
  <c r="I238" i="1"/>
  <c r="C192" i="2"/>
  <c r="J249" i="1"/>
  <c r="J200" i="2" s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B338" i="1"/>
  <c r="C193" i="2" s="1"/>
  <c r="F338" i="1"/>
  <c r="G221" i="2" s="1"/>
  <c r="G338" i="1"/>
  <c r="D225" i="2"/>
  <c r="H338" i="1"/>
  <c r="F225" i="2" s="1"/>
  <c r="I338" i="1"/>
  <c r="H225" i="2"/>
  <c r="J338" i="1"/>
  <c r="J225" i="2" s="1"/>
  <c r="B340" i="1"/>
  <c r="C215" i="2"/>
  <c r="C340" i="1"/>
  <c r="C227" i="2" s="1"/>
  <c r="D340" i="1"/>
  <c r="C235" i="2"/>
  <c r="E340" i="1"/>
  <c r="C220" i="2" s="1"/>
  <c r="G340" i="1"/>
  <c r="H340" i="1"/>
  <c r="I340" i="1"/>
  <c r="H215" i="2" s="1"/>
  <c r="J340" i="1"/>
  <c r="B342" i="1"/>
  <c r="C216" i="2"/>
  <c r="C342" i="1"/>
  <c r="C228" i="2" s="1"/>
  <c r="D342" i="1"/>
  <c r="C236" i="2"/>
  <c r="E342" i="1"/>
  <c r="C221" i="2" s="1"/>
  <c r="G342" i="1"/>
  <c r="H342" i="1"/>
  <c r="I342" i="1"/>
  <c r="H216" i="2" s="1"/>
  <c r="J342" i="1"/>
  <c r="B344" i="1"/>
  <c r="C217" i="2" s="1"/>
  <c r="C344" i="1"/>
  <c r="C229" i="2"/>
  <c r="D344" i="1"/>
  <c r="C237" i="2" s="1"/>
  <c r="E344" i="1"/>
  <c r="C222" i="2"/>
  <c r="G344" i="1"/>
  <c r="H344" i="1"/>
  <c r="I344" i="1"/>
  <c r="H217" i="2"/>
  <c r="J344" i="1"/>
  <c r="B346" i="1"/>
  <c r="C218" i="2" s="1"/>
  <c r="C346" i="1"/>
  <c r="C230" i="2"/>
  <c r="D346" i="1"/>
  <c r="C238" i="2" s="1"/>
  <c r="E346" i="1"/>
  <c r="C223" i="2"/>
  <c r="G346" i="1"/>
  <c r="H346" i="1"/>
  <c r="I346" i="1"/>
  <c r="H218" i="2"/>
  <c r="J346" i="1"/>
  <c r="I350" i="1"/>
  <c r="C258" i="2"/>
  <c r="K7" i="6" s="1"/>
  <c r="J361" i="1"/>
  <c r="J266" i="2" s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B450" i="1"/>
  <c r="C259" i="2" s="1"/>
  <c r="F450" i="1"/>
  <c r="G287" i="2"/>
  <c r="G450" i="1"/>
  <c r="D291" i="2" s="1"/>
  <c r="H450" i="1"/>
  <c r="F291" i="2"/>
  <c r="I450" i="1"/>
  <c r="H291" i="2" s="1"/>
  <c r="J450" i="1"/>
  <c r="J291" i="2"/>
  <c r="B452" i="1"/>
  <c r="C281" i="2" s="1"/>
  <c r="C452" i="1"/>
  <c r="C293" i="2"/>
  <c r="D452" i="1"/>
  <c r="C301" i="2" s="1"/>
  <c r="E452" i="1"/>
  <c r="C286" i="2"/>
  <c r="G452" i="1"/>
  <c r="H452" i="1"/>
  <c r="I452" i="1"/>
  <c r="H281" i="2"/>
  <c r="J452" i="1"/>
  <c r="B454" i="1"/>
  <c r="C282" i="2" s="1"/>
  <c r="C454" i="1"/>
  <c r="D454" i="1"/>
  <c r="C302" i="2" s="1"/>
  <c r="H302" i="2" s="1"/>
  <c r="E454" i="1"/>
  <c r="C287" i="2"/>
  <c r="G454" i="1"/>
  <c r="H454" i="1"/>
  <c r="I454" i="1"/>
  <c r="H282" i="2"/>
  <c r="J454" i="1"/>
  <c r="B456" i="1"/>
  <c r="C283" i="2" s="1"/>
  <c r="C456" i="1"/>
  <c r="C295" i="2"/>
  <c r="D456" i="1"/>
  <c r="C303" i="2" s="1"/>
  <c r="E456" i="1"/>
  <c r="C288" i="2" s="1"/>
  <c r="G456" i="1"/>
  <c r="H456" i="1"/>
  <c r="I456" i="1"/>
  <c r="H283" i="2" s="1"/>
  <c r="J456" i="1"/>
  <c r="B458" i="1"/>
  <c r="C284" i="2"/>
  <c r="C458" i="1"/>
  <c r="C296" i="2"/>
  <c r="H296" i="2" s="1"/>
  <c r="D458" i="1"/>
  <c r="C304" i="2" s="1"/>
  <c r="E458" i="1"/>
  <c r="C289" i="2"/>
  <c r="G458" i="1"/>
  <c r="H458" i="1"/>
  <c r="I458" i="1"/>
  <c r="H284" i="2"/>
  <c r="J458" i="1"/>
  <c r="I462" i="1"/>
  <c r="C324" i="2" s="1"/>
  <c r="J473" i="1"/>
  <c r="J332" i="2" s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B562" i="1"/>
  <c r="C325" i="2" s="1"/>
  <c r="F562" i="1"/>
  <c r="G353" i="2"/>
  <c r="G562" i="1"/>
  <c r="D357" i="2" s="1"/>
  <c r="H562" i="1"/>
  <c r="F357" i="2"/>
  <c r="I562" i="1"/>
  <c r="H357" i="2" s="1"/>
  <c r="J562" i="1"/>
  <c r="J357" i="2"/>
  <c r="B564" i="1"/>
  <c r="C347" i="2" s="1"/>
  <c r="C564" i="1"/>
  <c r="C359" i="2" s="1"/>
  <c r="D564" i="1"/>
  <c r="C367" i="2"/>
  <c r="E564" i="1"/>
  <c r="C352" i="2" s="1"/>
  <c r="G564" i="1"/>
  <c r="H564" i="1"/>
  <c r="I564" i="1"/>
  <c r="H347" i="2"/>
  <c r="J564" i="1"/>
  <c r="B566" i="1"/>
  <c r="C348" i="2"/>
  <c r="C566" i="1"/>
  <c r="C360" i="2" s="1"/>
  <c r="D566" i="1"/>
  <c r="C368" i="2"/>
  <c r="E566" i="1"/>
  <c r="C353" i="2" s="1"/>
  <c r="G566" i="1"/>
  <c r="H566" i="1"/>
  <c r="I566" i="1"/>
  <c r="H348" i="2" s="1"/>
  <c r="J566" i="1"/>
  <c r="B568" i="1"/>
  <c r="C349" i="2" s="1"/>
  <c r="C568" i="1"/>
  <c r="C361" i="2"/>
  <c r="D568" i="1"/>
  <c r="C369" i="2" s="1"/>
  <c r="E568" i="1"/>
  <c r="C354" i="2"/>
  <c r="G568" i="1"/>
  <c r="H568" i="1"/>
  <c r="I568" i="1"/>
  <c r="H349" i="2"/>
  <c r="J568" i="1"/>
  <c r="B570" i="1"/>
  <c r="C350" i="2" s="1"/>
  <c r="C570" i="1"/>
  <c r="C362" i="2"/>
  <c r="D570" i="1"/>
  <c r="C370" i="2" s="1"/>
  <c r="E570" i="1"/>
  <c r="C355" i="2"/>
  <c r="G570" i="1"/>
  <c r="H570" i="1"/>
  <c r="I570" i="1"/>
  <c r="H350" i="2"/>
  <c r="J570" i="1"/>
  <c r="I574" i="1"/>
  <c r="C390" i="2"/>
  <c r="K9" i="6" s="1"/>
  <c r="J585" i="1"/>
  <c r="J398" i="2" s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B674" i="1"/>
  <c r="C391" i="2" s="1"/>
  <c r="F674" i="1"/>
  <c r="G419" i="2" s="1"/>
  <c r="G674" i="1"/>
  <c r="D423" i="2"/>
  <c r="H674" i="1"/>
  <c r="F423" i="2" s="1"/>
  <c r="I674" i="1"/>
  <c r="J674" i="1"/>
  <c r="B676" i="1"/>
  <c r="C413" i="2" s="1"/>
  <c r="C676" i="1"/>
  <c r="C425" i="2"/>
  <c r="D676" i="1"/>
  <c r="C433" i="2" s="1"/>
  <c r="E676" i="1"/>
  <c r="C418" i="2"/>
  <c r="G676" i="1"/>
  <c r="H676" i="1"/>
  <c r="I676" i="1"/>
  <c r="H413" i="2"/>
  <c r="J676" i="1"/>
  <c r="B678" i="1"/>
  <c r="C414" i="2"/>
  <c r="C678" i="1"/>
  <c r="C426" i="2" s="1"/>
  <c r="D678" i="1"/>
  <c r="C434" i="2"/>
  <c r="E678" i="1"/>
  <c r="C419" i="2" s="1"/>
  <c r="G678" i="1"/>
  <c r="H678" i="1"/>
  <c r="I678" i="1"/>
  <c r="J678" i="1"/>
  <c r="B680" i="1"/>
  <c r="C415" i="2"/>
  <c r="C680" i="1"/>
  <c r="C427" i="2" s="1"/>
  <c r="D680" i="1"/>
  <c r="C435" i="2"/>
  <c r="E680" i="1"/>
  <c r="C420" i="2" s="1"/>
  <c r="G680" i="1"/>
  <c r="H680" i="1"/>
  <c r="I680" i="1"/>
  <c r="H415" i="2" s="1"/>
  <c r="J680" i="1"/>
  <c r="B682" i="1"/>
  <c r="C416" i="2"/>
  <c r="C682" i="1"/>
  <c r="C428" i="2" s="1"/>
  <c r="H428" i="2" s="1"/>
  <c r="D682" i="1"/>
  <c r="C436" i="2" s="1"/>
  <c r="H436" i="2"/>
  <c r="E682" i="1"/>
  <c r="C421" i="2" s="1"/>
  <c r="G682" i="1"/>
  <c r="H682" i="1"/>
  <c r="I682" i="1"/>
  <c r="H416" i="2" s="1"/>
  <c r="J682" i="1"/>
  <c r="I686" i="1"/>
  <c r="C456" i="2"/>
  <c r="J697" i="1"/>
  <c r="J464" i="2" s="1"/>
  <c r="C507" i="2" s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B786" i="1"/>
  <c r="C457" i="2"/>
  <c r="F786" i="1"/>
  <c r="G485" i="2" s="1"/>
  <c r="G786" i="1"/>
  <c r="D489" i="2"/>
  <c r="H786" i="1"/>
  <c r="F489" i="2" s="1"/>
  <c r="I786" i="1"/>
  <c r="H489" i="2"/>
  <c r="J786" i="1"/>
  <c r="J489" i="2" s="1"/>
  <c r="B788" i="1"/>
  <c r="C788" i="1"/>
  <c r="C491" i="2"/>
  <c r="D788" i="1"/>
  <c r="C499" i="2"/>
  <c r="E788" i="1"/>
  <c r="C484" i="2" s="1"/>
  <c r="G788" i="1"/>
  <c r="H788" i="1"/>
  <c r="I788" i="1"/>
  <c r="H479" i="2" s="1"/>
  <c r="J788" i="1"/>
  <c r="B790" i="1"/>
  <c r="C480" i="2"/>
  <c r="H492" i="2" s="1"/>
  <c r="C790" i="1"/>
  <c r="C492" i="2" s="1"/>
  <c r="D790" i="1"/>
  <c r="C500" i="2"/>
  <c r="E790" i="1"/>
  <c r="C485" i="2" s="1"/>
  <c r="G790" i="1"/>
  <c r="H790" i="1"/>
  <c r="I790" i="1"/>
  <c r="H480" i="2" s="1"/>
  <c r="J790" i="1"/>
  <c r="B792" i="1"/>
  <c r="C481" i="2" s="1"/>
  <c r="C792" i="1"/>
  <c r="C493" i="2"/>
  <c r="D792" i="1"/>
  <c r="C501" i="2" s="1"/>
  <c r="E792" i="1"/>
  <c r="C486" i="2"/>
  <c r="G792" i="1"/>
  <c r="H792" i="1"/>
  <c r="I792" i="1"/>
  <c r="H481" i="2"/>
  <c r="J792" i="1"/>
  <c r="B794" i="1"/>
  <c r="C482" i="2" s="1"/>
  <c r="H502" i="2" s="1"/>
  <c r="C794" i="1"/>
  <c r="C494" i="2"/>
  <c r="D794" i="1"/>
  <c r="C502" i="2" s="1"/>
  <c r="E794" i="1"/>
  <c r="C487" i="2" s="1"/>
  <c r="G794" i="1"/>
  <c r="H794" i="1"/>
  <c r="I794" i="1"/>
  <c r="H482" i="2" s="1"/>
  <c r="J794" i="1"/>
  <c r="I798" i="1"/>
  <c r="C522" i="2"/>
  <c r="J809" i="1"/>
  <c r="J530" i="2" s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B898" i="1"/>
  <c r="C523" i="2" s="1"/>
  <c r="F898" i="1"/>
  <c r="G551" i="2"/>
  <c r="G898" i="1"/>
  <c r="D555" i="2" s="1"/>
  <c r="H898" i="1"/>
  <c r="F555" i="2"/>
  <c r="I898" i="1"/>
  <c r="H555" i="2" s="1"/>
  <c r="J898" i="1"/>
  <c r="J555" i="2"/>
  <c r="B900" i="1"/>
  <c r="C545" i="2" s="1"/>
  <c r="C900" i="1"/>
  <c r="C557" i="2" s="1"/>
  <c r="D900" i="1"/>
  <c r="C565" i="2" s="1"/>
  <c r="E900" i="1"/>
  <c r="C550" i="2"/>
  <c r="G900" i="1"/>
  <c r="H900" i="1"/>
  <c r="I900" i="1"/>
  <c r="H545" i="2"/>
  <c r="J900" i="1"/>
  <c r="B902" i="1"/>
  <c r="C902" i="1"/>
  <c r="C558" i="2"/>
  <c r="D902" i="1"/>
  <c r="C566" i="2" s="1"/>
  <c r="E902" i="1"/>
  <c r="C551" i="2"/>
  <c r="G902" i="1"/>
  <c r="H902" i="1"/>
  <c r="I902" i="1"/>
  <c r="H546" i="2"/>
  <c r="J902" i="1"/>
  <c r="B904" i="1"/>
  <c r="C547" i="2"/>
  <c r="C904" i="1"/>
  <c r="C559" i="2" s="1"/>
  <c r="D904" i="1"/>
  <c r="C567" i="2"/>
  <c r="E904" i="1"/>
  <c r="C552" i="2" s="1"/>
  <c r="G904" i="1"/>
  <c r="H904" i="1"/>
  <c r="I904" i="1"/>
  <c r="H547" i="2" s="1"/>
  <c r="J904" i="1"/>
  <c r="B906" i="1"/>
  <c r="C548" i="2"/>
  <c r="H560" i="2" s="1"/>
  <c r="C906" i="1"/>
  <c r="C560" i="2" s="1"/>
  <c r="D906" i="1"/>
  <c r="C568" i="2"/>
  <c r="H568" i="2" s="1"/>
  <c r="E906" i="1"/>
  <c r="C553" i="2" s="1"/>
  <c r="G906" i="1"/>
  <c r="H906" i="1"/>
  <c r="I906" i="1"/>
  <c r="H548" i="2" s="1"/>
  <c r="J906" i="1"/>
  <c r="I910" i="1"/>
  <c r="C588" i="2" s="1"/>
  <c r="J921" i="1"/>
  <c r="J596" i="2" s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B1010" i="1"/>
  <c r="C589" i="2" s="1"/>
  <c r="F1010" i="1"/>
  <c r="G617" i="2"/>
  <c r="G1010" i="1"/>
  <c r="D621" i="2" s="1"/>
  <c r="H1010" i="1"/>
  <c r="F621" i="2"/>
  <c r="I1010" i="1"/>
  <c r="H621" i="2" s="1"/>
  <c r="J1010" i="1"/>
  <c r="J621" i="2"/>
  <c r="B1012" i="1"/>
  <c r="C611" i="2" s="1"/>
  <c r="H623" i="2" s="1"/>
  <c r="C1012" i="1"/>
  <c r="C623" i="2"/>
  <c r="D1012" i="1"/>
  <c r="C631" i="2" s="1"/>
  <c r="E1012" i="1"/>
  <c r="C616" i="2" s="1"/>
  <c r="G1012" i="1"/>
  <c r="H1012" i="1"/>
  <c r="I1012" i="1"/>
  <c r="J1012" i="1"/>
  <c r="B1014" i="1"/>
  <c r="C612" i="2"/>
  <c r="C1014" i="1"/>
  <c r="C624" i="2" s="1"/>
  <c r="D1014" i="1"/>
  <c r="C632" i="2" s="1"/>
  <c r="H632" i="2" s="1"/>
  <c r="E1014" i="1"/>
  <c r="C617" i="2" s="1"/>
  <c r="G1014" i="1"/>
  <c r="H1014" i="1"/>
  <c r="I1014" i="1"/>
  <c r="J1014" i="1"/>
  <c r="B1016" i="1"/>
  <c r="C613" i="2"/>
  <c r="C1016" i="1"/>
  <c r="C625" i="2" s="1"/>
  <c r="D1016" i="1"/>
  <c r="C633" i="2"/>
  <c r="E1016" i="1"/>
  <c r="C618" i="2" s="1"/>
  <c r="G1016" i="1"/>
  <c r="H1016" i="1"/>
  <c r="I1016" i="1"/>
  <c r="H613" i="2" s="1"/>
  <c r="J1016" i="1"/>
  <c r="B1018" i="1"/>
  <c r="C614" i="2" s="1"/>
  <c r="C1018" i="1"/>
  <c r="C626" i="2"/>
  <c r="H626" i="2"/>
  <c r="H642" i="2" s="1"/>
  <c r="D1018" i="1"/>
  <c r="C634" i="2" s="1"/>
  <c r="E1018" i="1"/>
  <c r="C619" i="2"/>
  <c r="G1018" i="1"/>
  <c r="H1018" i="1"/>
  <c r="I1018" i="1"/>
  <c r="H614" i="2"/>
  <c r="J1018" i="1"/>
  <c r="I1022" i="1"/>
  <c r="C654" i="2"/>
  <c r="J1033" i="1"/>
  <c r="J662" i="2" s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B1122" i="1"/>
  <c r="C655" i="2"/>
  <c r="H689" i="2" s="1"/>
  <c r="F1122" i="1"/>
  <c r="G683" i="2" s="1"/>
  <c r="G1122" i="1"/>
  <c r="D687" i="2"/>
  <c r="H1122" i="1"/>
  <c r="F687" i="2" s="1"/>
  <c r="I1122" i="1"/>
  <c r="H687" i="2"/>
  <c r="J1122" i="1"/>
  <c r="J687" i="2" s="1"/>
  <c r="B1124" i="1"/>
  <c r="C1124" i="1"/>
  <c r="C689" i="2"/>
  <c r="D1124" i="1"/>
  <c r="C697" i="2" s="1"/>
  <c r="E1124" i="1"/>
  <c r="C682" i="2" s="1"/>
  <c r="G1124" i="1"/>
  <c r="H1124" i="1"/>
  <c r="I1124" i="1"/>
  <c r="H677" i="2" s="1"/>
  <c r="J1124" i="1"/>
  <c r="B1126" i="1"/>
  <c r="C678" i="2"/>
  <c r="C1126" i="1"/>
  <c r="C690" i="2" s="1"/>
  <c r="D1126" i="1"/>
  <c r="C698" i="2"/>
  <c r="E1126" i="1"/>
  <c r="C683" i="2" s="1"/>
  <c r="G1126" i="1"/>
  <c r="H1126" i="1"/>
  <c r="I1126" i="1"/>
  <c r="H678" i="2" s="1"/>
  <c r="J1126" i="1"/>
  <c r="B1128" i="1"/>
  <c r="C679" i="2"/>
  <c r="C1128" i="1"/>
  <c r="C691" i="2" s="1"/>
  <c r="D1128" i="1"/>
  <c r="C699" i="2" s="1"/>
  <c r="E1128" i="1"/>
  <c r="C684" i="2" s="1"/>
  <c r="G1128" i="1"/>
  <c r="H1128" i="1"/>
  <c r="I1128" i="1"/>
  <c r="H679" i="2" s="1"/>
  <c r="J1128" i="1"/>
  <c r="B1130" i="1"/>
  <c r="C680" i="2"/>
  <c r="C1130" i="1"/>
  <c r="C692" i="2"/>
  <c r="D1130" i="1"/>
  <c r="C700" i="2" s="1"/>
  <c r="E1130" i="1"/>
  <c r="C685" i="2" s="1"/>
  <c r="G1130" i="1"/>
  <c r="H1130" i="1"/>
  <c r="I1130" i="1"/>
  <c r="H680" i="2" s="1"/>
  <c r="J1130" i="1"/>
  <c r="H12" i="2"/>
  <c r="H14" i="2" s="1"/>
  <c r="C59" i="2"/>
  <c r="I59" i="2"/>
  <c r="I61" i="2"/>
  <c r="C66" i="2"/>
  <c r="C67" i="2"/>
  <c r="E68" i="2"/>
  <c r="J68" i="2"/>
  <c r="B77" i="2"/>
  <c r="C77" i="2"/>
  <c r="D77" i="2"/>
  <c r="E77" i="2"/>
  <c r="F77" i="2"/>
  <c r="G77" i="2"/>
  <c r="H77" i="2"/>
  <c r="I77" i="2"/>
  <c r="J77" i="2"/>
  <c r="G88" i="2"/>
  <c r="G90" i="2"/>
  <c r="C120" i="2"/>
  <c r="C121" i="2"/>
  <c r="C125" i="2"/>
  <c r="I125" i="2"/>
  <c r="L5" i="6" s="1"/>
  <c r="I126" i="2"/>
  <c r="I127" i="2"/>
  <c r="C132" i="2"/>
  <c r="C133" i="2"/>
  <c r="E134" i="2"/>
  <c r="B143" i="2"/>
  <c r="C143" i="2"/>
  <c r="D143" i="2"/>
  <c r="E143" i="2"/>
  <c r="F143" i="2"/>
  <c r="G143" i="2"/>
  <c r="H143" i="2"/>
  <c r="I143" i="2"/>
  <c r="J143" i="2"/>
  <c r="G154" i="2"/>
  <c r="G156" i="2"/>
  <c r="C157" i="2"/>
  <c r="C186" i="2"/>
  <c r="C187" i="2"/>
  <c r="C191" i="2"/>
  <c r="I191" i="2"/>
  <c r="L6" i="6" s="1"/>
  <c r="I193" i="2"/>
  <c r="C195" i="2"/>
  <c r="C198" i="2"/>
  <c r="C199" i="2"/>
  <c r="E200" i="2"/>
  <c r="B209" i="2"/>
  <c r="C209" i="2"/>
  <c r="D209" i="2"/>
  <c r="E209" i="2"/>
  <c r="F209" i="2"/>
  <c r="G209" i="2"/>
  <c r="H209" i="2"/>
  <c r="I209" i="2"/>
  <c r="J209" i="2"/>
  <c r="G220" i="2"/>
  <c r="G222" i="2"/>
  <c r="C252" i="2"/>
  <c r="C253" i="2"/>
  <c r="C257" i="2"/>
  <c r="I257" i="2"/>
  <c r="I259" i="2"/>
  <c r="C264" i="2"/>
  <c r="C265" i="2"/>
  <c r="E266" i="2"/>
  <c r="B275" i="2"/>
  <c r="C275" i="2"/>
  <c r="D275" i="2"/>
  <c r="E275" i="2"/>
  <c r="F275" i="2"/>
  <c r="G275" i="2"/>
  <c r="H275" i="2"/>
  <c r="I275" i="2"/>
  <c r="J275" i="2"/>
  <c r="G286" i="2"/>
  <c r="G288" i="2"/>
  <c r="C294" i="2"/>
  <c r="C318" i="2"/>
  <c r="C319" i="2"/>
  <c r="C323" i="2"/>
  <c r="I323" i="2"/>
  <c r="L8" i="6" s="1"/>
  <c r="I324" i="2"/>
  <c r="I325" i="2"/>
  <c r="C330" i="2"/>
  <c r="C331" i="2"/>
  <c r="E332" i="2"/>
  <c r="B341" i="2"/>
  <c r="C341" i="2"/>
  <c r="D341" i="2"/>
  <c r="E341" i="2"/>
  <c r="F341" i="2"/>
  <c r="G341" i="2"/>
  <c r="H341" i="2"/>
  <c r="I341" i="2"/>
  <c r="J341" i="2"/>
  <c r="G352" i="2"/>
  <c r="G354" i="2"/>
  <c r="C384" i="2"/>
  <c r="C385" i="2"/>
  <c r="C389" i="2"/>
  <c r="I389" i="2"/>
  <c r="H427" i="2"/>
  <c r="I391" i="2"/>
  <c r="C396" i="2"/>
  <c r="C397" i="2"/>
  <c r="E398" i="2"/>
  <c r="B407" i="2"/>
  <c r="C407" i="2"/>
  <c r="D407" i="2"/>
  <c r="E407" i="2"/>
  <c r="F407" i="2"/>
  <c r="G407" i="2"/>
  <c r="H407" i="2"/>
  <c r="I407" i="2"/>
  <c r="J407" i="2"/>
  <c r="H414" i="2"/>
  <c r="G418" i="2"/>
  <c r="G420" i="2"/>
  <c r="H423" i="2"/>
  <c r="J423" i="2"/>
  <c r="C450" i="2"/>
  <c r="C451" i="2"/>
  <c r="C455" i="2"/>
  <c r="I455" i="2"/>
  <c r="L10" i="6" s="1"/>
  <c r="I457" i="2"/>
  <c r="C462" i="2"/>
  <c r="C463" i="2"/>
  <c r="E464" i="2"/>
  <c r="B473" i="2"/>
  <c r="C473" i="2"/>
  <c r="D473" i="2"/>
  <c r="E473" i="2"/>
  <c r="F473" i="2"/>
  <c r="G473" i="2"/>
  <c r="H473" i="2"/>
  <c r="I473" i="2"/>
  <c r="J473" i="2"/>
  <c r="C479" i="2"/>
  <c r="G484" i="2"/>
  <c r="G486" i="2"/>
  <c r="C516" i="2"/>
  <c r="C517" i="2"/>
  <c r="C521" i="2"/>
  <c r="I521" i="2"/>
  <c r="L11" i="6" s="1"/>
  <c r="I523" i="2"/>
  <c r="C528" i="2"/>
  <c r="C529" i="2"/>
  <c r="E530" i="2"/>
  <c r="B539" i="2"/>
  <c r="C539" i="2"/>
  <c r="D539" i="2"/>
  <c r="E539" i="2"/>
  <c r="F539" i="2"/>
  <c r="G539" i="2"/>
  <c r="H539" i="2"/>
  <c r="I539" i="2"/>
  <c r="J539" i="2"/>
  <c r="C546" i="2"/>
  <c r="G550" i="2"/>
  <c r="G552" i="2"/>
  <c r="C582" i="2"/>
  <c r="C583" i="2"/>
  <c r="C587" i="2"/>
  <c r="I587" i="2"/>
  <c r="L12" i="6" s="1"/>
  <c r="I588" i="2"/>
  <c r="I589" i="2"/>
  <c r="C594" i="2"/>
  <c r="C595" i="2"/>
  <c r="E596" i="2"/>
  <c r="B605" i="2"/>
  <c r="C605" i="2"/>
  <c r="D605" i="2"/>
  <c r="E605" i="2"/>
  <c r="F605" i="2"/>
  <c r="G605" i="2"/>
  <c r="H605" i="2"/>
  <c r="I605" i="2"/>
  <c r="J605" i="2"/>
  <c r="H611" i="2"/>
  <c r="H612" i="2"/>
  <c r="G616" i="2"/>
  <c r="G618" i="2"/>
  <c r="C648" i="2"/>
  <c r="C649" i="2"/>
  <c r="C653" i="2"/>
  <c r="I653" i="2"/>
  <c r="L13" i="6" s="1"/>
  <c r="I654" i="2"/>
  <c r="I655" i="2"/>
  <c r="C660" i="2"/>
  <c r="C661" i="2"/>
  <c r="E662" i="2"/>
  <c r="B671" i="2"/>
  <c r="C671" i="2"/>
  <c r="D671" i="2"/>
  <c r="E671" i="2"/>
  <c r="F671" i="2"/>
  <c r="G671" i="2"/>
  <c r="H671" i="2"/>
  <c r="I671" i="2"/>
  <c r="J671" i="2"/>
  <c r="C677" i="2"/>
  <c r="G682" i="2"/>
  <c r="G684" i="2"/>
  <c r="C714" i="2"/>
  <c r="C715" i="2"/>
  <c r="E30" i="2"/>
  <c r="H235" i="2"/>
  <c r="H494" i="2"/>
  <c r="H510" i="2" s="1"/>
  <c r="H362" i="2"/>
  <c r="C127" i="2"/>
  <c r="H163" i="2"/>
  <c r="H634" i="2"/>
  <c r="D12" i="2"/>
  <c r="E6" i="4" s="1"/>
  <c r="H360" i="2"/>
  <c r="I192" i="2"/>
  <c r="H567" i="2"/>
  <c r="H493" i="2"/>
  <c r="I456" i="2"/>
  <c r="C36" i="2"/>
  <c r="D36" i="2"/>
  <c r="D50" i="2" s="1"/>
  <c r="D11" i="6" s="1"/>
  <c r="B36" i="2"/>
  <c r="B50" i="2" s="1"/>
  <c r="B11" i="6" s="1"/>
  <c r="H180" i="2"/>
  <c r="I522" i="2"/>
  <c r="H228" i="2"/>
  <c r="H236" i="2"/>
  <c r="H624" i="2"/>
  <c r="H426" i="2"/>
  <c r="H238" i="2"/>
  <c r="H230" i="2"/>
  <c r="H229" i="2"/>
  <c r="H501" i="2"/>
  <c r="H625" i="2"/>
  <c r="B37" i="2"/>
  <c r="B51" i="2" s="1"/>
  <c r="B12" i="6" s="1"/>
  <c r="C37" i="2"/>
  <c r="D37" i="2"/>
  <c r="D31" i="2"/>
  <c r="C31" i="2"/>
  <c r="B31" i="2"/>
  <c r="D34" i="2"/>
  <c r="D48" i="2" s="1"/>
  <c r="D9" i="6" s="1"/>
  <c r="C34" i="2"/>
  <c r="C48" i="2" s="1"/>
  <c r="C9" i="6" s="1"/>
  <c r="B34" i="2"/>
  <c r="D32" i="2"/>
  <c r="D46" i="2" s="1"/>
  <c r="D7" i="6" s="1"/>
  <c r="C32" i="2"/>
  <c r="B32" i="2"/>
  <c r="B46" i="2" s="1"/>
  <c r="B7" i="6" s="1"/>
  <c r="D38" i="2"/>
  <c r="B38" i="2"/>
  <c r="B52" i="2"/>
  <c r="B13" i="6" s="1"/>
  <c r="C38" i="2"/>
  <c r="H246" i="2"/>
  <c r="D52" i="2"/>
  <c r="D13" i="6" s="1"/>
  <c r="D33" i="2"/>
  <c r="B33" i="2"/>
  <c r="C33" i="2"/>
  <c r="B35" i="2"/>
  <c r="B49" i="2" s="1"/>
  <c r="B10" i="6" s="1"/>
  <c r="D35" i="2"/>
  <c r="C35" i="2"/>
  <c r="C52" i="2"/>
  <c r="C13" i="6" s="1"/>
  <c r="D47" i="2"/>
  <c r="D8" i="6" s="1"/>
  <c r="D30" i="2"/>
  <c r="B30" i="2"/>
  <c r="C30" i="2"/>
  <c r="C44" i="2" s="1"/>
  <c r="C5" i="6" s="1"/>
  <c r="D44" i="2"/>
  <c r="D5" i="6" s="1"/>
  <c r="C705" i="2" l="1"/>
  <c r="C706" i="2" s="1"/>
  <c r="H576" i="2"/>
  <c r="H312" i="2"/>
  <c r="H633" i="2"/>
  <c r="K11" i="6"/>
  <c r="H565" i="2"/>
  <c r="H558" i="2"/>
  <c r="H559" i="2"/>
  <c r="H566" i="2"/>
  <c r="H557" i="2"/>
  <c r="H444" i="2"/>
  <c r="D45" i="2"/>
  <c r="D6" i="6" s="1"/>
  <c r="B45" i="2"/>
  <c r="B6" i="6" s="1"/>
  <c r="C45" i="2"/>
  <c r="C6" i="6" s="1"/>
  <c r="C47" i="2"/>
  <c r="C8" i="6" s="1"/>
  <c r="B47" i="2"/>
  <c r="B8" i="6" s="1"/>
  <c r="C46" i="2"/>
  <c r="C7" i="6" s="1"/>
  <c r="B48" i="2"/>
  <c r="B9" i="6" s="1"/>
  <c r="E609" i="2"/>
  <c r="H699" i="2"/>
  <c r="I609" i="2"/>
  <c r="D49" i="2"/>
  <c r="D10" i="6" s="1"/>
  <c r="C49" i="2"/>
  <c r="C10" i="6" s="1"/>
  <c r="C51" i="2"/>
  <c r="C12" i="6" s="1"/>
  <c r="D51" i="2"/>
  <c r="D12" i="6" s="1"/>
  <c r="H378" i="2"/>
  <c r="H691" i="2"/>
  <c r="I628" i="2"/>
  <c r="G609" i="2" s="1"/>
  <c r="C508" i="2"/>
  <c r="C509" i="2" s="1"/>
  <c r="C512" i="2" s="1"/>
  <c r="C639" i="2"/>
  <c r="C640" i="2" s="1"/>
  <c r="K10" i="6"/>
  <c r="H491" i="2"/>
  <c r="H500" i="2"/>
  <c r="K5" i="6"/>
  <c r="H161" i="2"/>
  <c r="H162" i="2"/>
  <c r="H171" i="2"/>
  <c r="H186" i="2" s="1"/>
  <c r="M5" i="6" s="1"/>
  <c r="L9" i="6"/>
  <c r="I390" i="2"/>
  <c r="H425" i="2"/>
  <c r="L7" i="6"/>
  <c r="H301" i="2"/>
  <c r="H303" i="2"/>
  <c r="B44" i="2"/>
  <c r="B5" i="6" s="1"/>
  <c r="H295" i="2"/>
  <c r="H369" i="2"/>
  <c r="K13" i="6"/>
  <c r="H697" i="2"/>
  <c r="H690" i="2"/>
  <c r="I694" i="2" s="1"/>
  <c r="C675" i="2" s="1"/>
  <c r="H370" i="2"/>
  <c r="H368" i="2"/>
  <c r="C375" i="2"/>
  <c r="C376" i="2" s="1"/>
  <c r="C377" i="2" s="1"/>
  <c r="C380" i="2" s="1"/>
  <c r="C309" i="2"/>
  <c r="C310" i="2" s="1"/>
  <c r="C313" i="2" s="1"/>
  <c r="H700" i="2"/>
  <c r="H435" i="2"/>
  <c r="H227" i="2"/>
  <c r="H294" i="2"/>
  <c r="I258" i="2"/>
  <c r="H692" i="2"/>
  <c r="C50" i="2"/>
  <c r="C11" i="6" s="1"/>
  <c r="H499" i="2"/>
  <c r="H434" i="2"/>
  <c r="H698" i="2"/>
  <c r="H293" i="2"/>
  <c r="C441" i="2"/>
  <c r="C442" i="2" s="1"/>
  <c r="C445" i="2" s="1"/>
  <c r="I60" i="2"/>
  <c r="L4" i="6"/>
  <c r="K12" i="6"/>
  <c r="H631" i="2"/>
  <c r="K8" i="6"/>
  <c r="H367" i="2"/>
  <c r="H361" i="2"/>
  <c r="H359" i="2"/>
  <c r="H304" i="2"/>
  <c r="K6" i="6"/>
  <c r="H237" i="2"/>
  <c r="H252" i="2" s="1"/>
  <c r="M6" i="6" s="1"/>
  <c r="H433" i="2"/>
  <c r="C573" i="2"/>
  <c r="C574" i="2" s="1"/>
  <c r="C243" i="2"/>
  <c r="C244" i="2" s="1"/>
  <c r="C245" i="2" s="1"/>
  <c r="C248" i="2" s="1"/>
  <c r="C181" i="2"/>
  <c r="H177" i="2" s="1"/>
  <c r="C179" i="2"/>
  <c r="C182" i="2" s="1"/>
  <c r="C577" i="2"/>
  <c r="C575" i="2"/>
  <c r="C578" i="2" s="1"/>
  <c r="C443" i="2"/>
  <c r="C446" i="2" s="1"/>
  <c r="C641" i="2"/>
  <c r="C644" i="2" s="1"/>
  <c r="C643" i="2"/>
  <c r="H639" i="2" s="1"/>
  <c r="C111" i="2"/>
  <c r="C112" i="2" s="1"/>
  <c r="C113" i="2" s="1"/>
  <c r="C116" i="2" s="1"/>
  <c r="J122" i="1"/>
  <c r="H122" i="1"/>
  <c r="I122" i="1"/>
  <c r="G122" i="1"/>
  <c r="H104" i="2"/>
  <c r="H103" i="2"/>
  <c r="D13" i="2"/>
  <c r="D14" i="2" s="1"/>
  <c r="H95" i="2"/>
  <c r="I120" i="1"/>
  <c r="H96" i="2"/>
  <c r="H105" i="2"/>
  <c r="H97" i="2"/>
  <c r="H106" i="2"/>
  <c r="H98" i="2"/>
  <c r="H83" i="2"/>
  <c r="C311" i="2" l="1"/>
  <c r="C314" i="2" s="1"/>
  <c r="C709" i="2"/>
  <c r="H705" i="2" s="1"/>
  <c r="C707" i="2"/>
  <c r="C710" i="2" s="1"/>
  <c r="C379" i="2"/>
  <c r="H375" i="2" s="1"/>
  <c r="D16" i="2"/>
  <c r="H309" i="2"/>
  <c r="H573" i="2"/>
  <c r="I240" i="2"/>
  <c r="I166" i="2"/>
  <c r="I702" i="2"/>
  <c r="H714" i="2"/>
  <c r="M13" i="6" s="1"/>
  <c r="I430" i="2"/>
  <c r="C411" i="2"/>
  <c r="I562" i="2"/>
  <c r="I543" i="2" s="1"/>
  <c r="C511" i="2"/>
  <c r="H507" i="2" s="1"/>
  <c r="C247" i="2"/>
  <c r="H243" i="2" s="1"/>
  <c r="H450" i="2"/>
  <c r="M9" i="6" s="1"/>
  <c r="I438" i="2"/>
  <c r="I364" i="2"/>
  <c r="C345" i="2"/>
  <c r="H648" i="2"/>
  <c r="M12" i="6" s="1"/>
  <c r="I636" i="2"/>
  <c r="I504" i="2"/>
  <c r="H516" i="2"/>
  <c r="M10" i="6" s="1"/>
  <c r="E279" i="2"/>
  <c r="I306" i="2"/>
  <c r="H318" i="2"/>
  <c r="M7" i="6" s="1"/>
  <c r="C609" i="2"/>
  <c r="G543" i="2"/>
  <c r="I174" i="2"/>
  <c r="I372" i="2"/>
  <c r="H384" i="2"/>
  <c r="M8" i="6" s="1"/>
  <c r="H708" i="2"/>
  <c r="I675" i="2"/>
  <c r="I496" i="2"/>
  <c r="G675" i="2"/>
  <c r="H582" i="2"/>
  <c r="M11" i="6" s="1"/>
  <c r="I570" i="2"/>
  <c r="H441" i="2"/>
  <c r="G345" i="2"/>
  <c r="I298" i="2"/>
  <c r="I279" i="2" s="1"/>
  <c r="C279" i="2"/>
  <c r="I232" i="2"/>
  <c r="E675" i="2"/>
  <c r="G279" i="2"/>
  <c r="H443" i="2"/>
  <c r="H442" i="2"/>
  <c r="H310" i="2"/>
  <c r="H311" i="2"/>
  <c r="H244" i="2"/>
  <c r="H245" i="2"/>
  <c r="H640" i="2"/>
  <c r="H641" i="2"/>
  <c r="H574" i="2"/>
  <c r="H575" i="2"/>
  <c r="H377" i="2"/>
  <c r="H376" i="2"/>
  <c r="H179" i="2"/>
  <c r="H178" i="2"/>
  <c r="I182" i="2" s="1"/>
  <c r="H187" i="2" s="1"/>
  <c r="N5" i="6" s="1"/>
  <c r="H508" i="2"/>
  <c r="H509" i="2"/>
  <c r="H707" i="2"/>
  <c r="H706" i="2"/>
  <c r="H120" i="2"/>
  <c r="I108" i="2"/>
  <c r="C115" i="2"/>
  <c r="H111" i="2" s="1"/>
  <c r="I100" i="2"/>
  <c r="C81" i="2" s="1"/>
  <c r="H114" i="2"/>
  <c r="D19" i="2"/>
  <c r="D17" i="2"/>
  <c r="H112" i="2"/>
  <c r="D18" i="2"/>
  <c r="H113" i="2"/>
  <c r="I446" i="2" l="1"/>
  <c r="H451" i="2" s="1"/>
  <c r="N9" i="6" s="1"/>
  <c r="I710" i="2"/>
  <c r="H715" i="2" s="1"/>
  <c r="N13" i="6" s="1"/>
  <c r="I578" i="2"/>
  <c r="H583" i="2" s="1"/>
  <c r="N11" i="6" s="1"/>
  <c r="I644" i="2"/>
  <c r="H649" i="2" s="1"/>
  <c r="N12" i="6" s="1"/>
  <c r="I314" i="2"/>
  <c r="H319" i="2" s="1"/>
  <c r="N7" i="6" s="1"/>
  <c r="I213" i="2"/>
  <c r="E213" i="2"/>
  <c r="G213" i="2"/>
  <c r="E543" i="2"/>
  <c r="C213" i="2"/>
  <c r="G477" i="2"/>
  <c r="I477" i="2"/>
  <c r="E477" i="2"/>
  <c r="I147" i="2"/>
  <c r="G147" i="2"/>
  <c r="B29" i="2"/>
  <c r="B39" i="2" s="1"/>
  <c r="M4" i="6"/>
  <c r="I512" i="2"/>
  <c r="H517" i="2" s="1"/>
  <c r="N10" i="6" s="1"/>
  <c r="C477" i="2"/>
  <c r="E345" i="2"/>
  <c r="I345" i="2"/>
  <c r="I411" i="2"/>
  <c r="G411" i="2"/>
  <c r="E411" i="2"/>
  <c r="C147" i="2"/>
  <c r="I380" i="2"/>
  <c r="H385" i="2" s="1"/>
  <c r="N8" i="6" s="1"/>
  <c r="I248" i="2"/>
  <c r="H253" i="2" s="1"/>
  <c r="N6" i="6" s="1"/>
  <c r="C543" i="2"/>
  <c r="E147" i="2"/>
  <c r="H31" i="2"/>
  <c r="F31" i="2"/>
  <c r="G31" i="2"/>
  <c r="I31" i="2"/>
  <c r="E31" i="2"/>
  <c r="J31" i="2"/>
  <c r="I33" i="2"/>
  <c r="H33" i="2"/>
  <c r="F33" i="2"/>
  <c r="G33" i="2"/>
  <c r="E33" i="2"/>
  <c r="J33" i="2"/>
  <c r="G35" i="2"/>
  <c r="F35" i="2"/>
  <c r="H35" i="2"/>
  <c r="E35" i="2"/>
  <c r="I35" i="2"/>
  <c r="J35" i="2"/>
  <c r="H30" i="2"/>
  <c r="I30" i="2"/>
  <c r="I44" i="2" s="1"/>
  <c r="I5" i="6" s="1"/>
  <c r="J30" i="2"/>
  <c r="F30" i="2"/>
  <c r="G30" i="2"/>
  <c r="G44" i="2" s="1"/>
  <c r="G5" i="6" s="1"/>
  <c r="F38" i="2"/>
  <c r="J38" i="2"/>
  <c r="H38" i="2"/>
  <c r="I38" i="2"/>
  <c r="G38" i="2"/>
  <c r="E38" i="2"/>
  <c r="I36" i="2"/>
  <c r="J36" i="2"/>
  <c r="J50" i="2" s="1"/>
  <c r="J11" i="6" s="1"/>
  <c r="E36" i="2"/>
  <c r="H36" i="2"/>
  <c r="F36" i="2"/>
  <c r="G36" i="2"/>
  <c r="G37" i="2"/>
  <c r="E37" i="2"/>
  <c r="J37" i="2"/>
  <c r="H37" i="2"/>
  <c r="I37" i="2"/>
  <c r="I51" i="2" s="1"/>
  <c r="I12" i="6" s="1"/>
  <c r="F37" i="2"/>
  <c r="I34" i="2"/>
  <c r="H34" i="2"/>
  <c r="F34" i="2"/>
  <c r="J34" i="2"/>
  <c r="G34" i="2"/>
  <c r="E34" i="2"/>
  <c r="J32" i="2"/>
  <c r="G32" i="2"/>
  <c r="H32" i="2"/>
  <c r="F32" i="2"/>
  <c r="I32" i="2"/>
  <c r="E32" i="2"/>
  <c r="D29" i="2"/>
  <c r="D39" i="2" s="1"/>
  <c r="I17" i="2"/>
  <c r="C29" i="2"/>
  <c r="C39" i="2" s="1"/>
  <c r="D20" i="2"/>
  <c r="C24" i="2" s="1"/>
  <c r="I116" i="2"/>
  <c r="H121" i="2" s="1"/>
  <c r="G81" i="2"/>
  <c r="E81" i="2"/>
  <c r="I81" i="2"/>
  <c r="E50" i="2" l="1"/>
  <c r="E11" i="6" s="1"/>
  <c r="E49" i="2"/>
  <c r="E10" i="6" s="1"/>
  <c r="H47" i="2"/>
  <c r="H8" i="6" s="1"/>
  <c r="I45" i="2"/>
  <c r="I6" i="6" s="1"/>
  <c r="J48" i="2"/>
  <c r="J9" i="6" s="1"/>
  <c r="I47" i="2"/>
  <c r="I8" i="6" s="1"/>
  <c r="J46" i="2"/>
  <c r="J7" i="6" s="1"/>
  <c r="F29" i="2"/>
  <c r="F39" i="2" s="1"/>
  <c r="N4" i="6"/>
  <c r="F52" i="2"/>
  <c r="F13" i="6" s="1"/>
  <c r="E48" i="2"/>
  <c r="E9" i="6" s="1"/>
  <c r="G46" i="2"/>
  <c r="G7" i="6" s="1"/>
  <c r="F51" i="2"/>
  <c r="F12" i="6" s="1"/>
  <c r="J52" i="2"/>
  <c r="J13" i="6" s="1"/>
  <c r="I49" i="2"/>
  <c r="I10" i="6" s="1"/>
  <c r="H45" i="2"/>
  <c r="H6" i="6" s="1"/>
  <c r="G48" i="2"/>
  <c r="G9" i="6" s="1"/>
  <c r="J51" i="2"/>
  <c r="J12" i="6" s="1"/>
  <c r="I50" i="2"/>
  <c r="I11" i="6" s="1"/>
  <c r="E44" i="2"/>
  <c r="E5" i="6" s="1"/>
  <c r="F44" i="2"/>
  <c r="F5" i="6" s="1"/>
  <c r="F49" i="2"/>
  <c r="F10" i="6" s="1"/>
  <c r="J45" i="2"/>
  <c r="J6" i="6" s="1"/>
  <c r="H51" i="2"/>
  <c r="H12" i="6" s="1"/>
  <c r="H49" i="2"/>
  <c r="H10" i="6" s="1"/>
  <c r="E46" i="2"/>
  <c r="E7" i="6" s="1"/>
  <c r="E51" i="2"/>
  <c r="E12" i="6" s="1"/>
  <c r="E52" i="2"/>
  <c r="E13" i="6" s="1"/>
  <c r="J44" i="2"/>
  <c r="J5" i="6" s="1"/>
  <c r="G49" i="2"/>
  <c r="G10" i="6" s="1"/>
  <c r="E45" i="2"/>
  <c r="E6" i="6" s="1"/>
  <c r="G51" i="2"/>
  <c r="G12" i="6" s="1"/>
  <c r="I46" i="2"/>
  <c r="I7" i="6" s="1"/>
  <c r="F48" i="2"/>
  <c r="F9" i="6" s="1"/>
  <c r="G52" i="2"/>
  <c r="G13" i="6" s="1"/>
  <c r="J47" i="2"/>
  <c r="J8" i="6" s="1"/>
  <c r="F46" i="2"/>
  <c r="F7" i="6" s="1"/>
  <c r="H48" i="2"/>
  <c r="H9" i="6" s="1"/>
  <c r="G50" i="2"/>
  <c r="G11" i="6" s="1"/>
  <c r="I52" i="2"/>
  <c r="I13" i="6" s="1"/>
  <c r="H44" i="2"/>
  <c r="H5" i="6" s="1"/>
  <c r="E47" i="2"/>
  <c r="E8" i="6" s="1"/>
  <c r="G45" i="2"/>
  <c r="G6" i="6" s="1"/>
  <c r="H46" i="2"/>
  <c r="H7" i="6" s="1"/>
  <c r="I48" i="2"/>
  <c r="I9" i="6" s="1"/>
  <c r="F50" i="2"/>
  <c r="F11" i="6" s="1"/>
  <c r="H52" i="2"/>
  <c r="H13" i="6" s="1"/>
  <c r="J49" i="2"/>
  <c r="J10" i="6" s="1"/>
  <c r="G47" i="2"/>
  <c r="G8" i="6" s="1"/>
  <c r="F45" i="2"/>
  <c r="F6" i="6" s="1"/>
  <c r="H50" i="2"/>
  <c r="H11" i="6" s="1"/>
  <c r="F47" i="2"/>
  <c r="F8" i="6" s="1"/>
  <c r="J29" i="2"/>
  <c r="J39" i="2" s="1"/>
  <c r="B43" i="2"/>
  <c r="D43" i="2"/>
  <c r="C43" i="2"/>
  <c r="E24" i="2"/>
  <c r="E29" i="2"/>
  <c r="E39" i="2" s="1"/>
  <c r="I29" i="2"/>
  <c r="G24" i="2"/>
  <c r="I24" i="2"/>
  <c r="H29" i="2"/>
  <c r="H39" i="2" s="1"/>
  <c r="G29" i="2"/>
  <c r="G39" i="2" s="1"/>
  <c r="I18" i="2"/>
  <c r="C53" i="2" l="1"/>
  <c r="C4" i="6"/>
  <c r="D53" i="2"/>
  <c r="D4" i="6"/>
  <c r="B53" i="2"/>
  <c r="B4" i="6"/>
  <c r="I43" i="2"/>
  <c r="J43" i="2"/>
  <c r="I39" i="2"/>
  <c r="F43" i="2"/>
  <c r="E43" i="2"/>
  <c r="H43" i="2"/>
  <c r="G43" i="2"/>
  <c r="E53" i="2" l="1"/>
  <c r="E4" i="6"/>
  <c r="F53" i="2"/>
  <c r="F4" i="6"/>
  <c r="H53" i="2"/>
  <c r="H4" i="6"/>
  <c r="J53" i="2"/>
  <c r="J4" i="6"/>
  <c r="I53" i="2"/>
  <c r="I4" i="6"/>
  <c r="G53" i="2"/>
  <c r="G4" i="6"/>
</calcChain>
</file>

<file path=xl/sharedStrings.xml><?xml version="1.0" encoding="utf-8"?>
<sst xmlns="http://schemas.openxmlformats.org/spreadsheetml/2006/main" count="3191" uniqueCount="276">
  <si>
    <t xml:space="preserve">         60-day Low Flow Area</t>
  </si>
  <si>
    <t xml:space="preserve">       60-day Low Flow Area</t>
  </si>
  <si>
    <t xml:space="preserve">       Wetted (Measured) Area</t>
  </si>
  <si>
    <t xml:space="preserve">     Wetted (Measured) Area</t>
  </si>
  <si>
    <t xml:space="preserve">    above the H2O surface; moss on exposed surfaces of rocks</t>
  </si>
  <si>
    <t xml:space="preserve">   above the H2O surface; moss on exposed surfaces of rocks</t>
  </si>
  <si>
    <t>%</t>
  </si>
  <si>
    <t>(absent-0, slight-1, mod.-2, pronounced-3)</t>
  </si>
  <si>
    <t>(absent-0, slight-1, mod-2, pronounced-3)</t>
  </si>
  <si>
    <t>* Spawning habitat used for sockeye, chum and pink, rearing used for all other species.</t>
  </si>
  <si>
    <t>°C</t>
  </si>
  <si>
    <t>1.) relatively regular, rectangular cross-section, minor variations in depth</t>
  </si>
  <si>
    <t>1.)Relatively regular, rectangular cross-section, minor variations in depth</t>
  </si>
  <si>
    <t>2.) Poorly defined bars and thalweg / very low, flat floodplain</t>
  </si>
  <si>
    <t>2.)Poorly defined bars and thalweg</t>
  </si>
  <si>
    <t>3.) bank vegetation along a distinct line, at a small distance</t>
  </si>
  <si>
    <t>3.)Bank vegetation along a distinct line, at a small distance</t>
  </si>
  <si>
    <t xml:space="preserve">3.)Bank vegetation along a distinct line, at a small distance </t>
  </si>
  <si>
    <t>60-day Low Flow :</t>
  </si>
  <si>
    <t>60-day Low Flow Area</t>
  </si>
  <si>
    <t>60-day Low Flow:</t>
  </si>
  <si>
    <t>above the H2O surface; moss on exposed surfaces of rocks</t>
  </si>
  <si>
    <t>Ave. Grad.</t>
  </si>
  <si>
    <t>Ave. Grad.:</t>
  </si>
  <si>
    <t>Ave. Pond Depth:</t>
  </si>
  <si>
    <t>Ave. Pond Width:</t>
  </si>
  <si>
    <t>Ave. Pool Depth:</t>
  </si>
  <si>
    <t>Ave. Pool Width:</t>
  </si>
  <si>
    <t>Ave. Rapid Depth:</t>
  </si>
  <si>
    <t>Ave. Rapid Width:</t>
  </si>
  <si>
    <t>Ave. Riffle Depth:</t>
  </si>
  <si>
    <t>Ave. Riffle Width:</t>
  </si>
  <si>
    <t>Ave. Temp:</t>
  </si>
  <si>
    <t>B</t>
  </si>
  <si>
    <t>B ave</t>
  </si>
  <si>
    <t>Begin(m):</t>
  </si>
  <si>
    <t>Boulder =</t>
  </si>
  <si>
    <t>Boulder=</t>
  </si>
  <si>
    <t>Bull</t>
  </si>
  <si>
    <t>Cascade / E. Puget = 1.04</t>
  </si>
  <si>
    <t>Cascade/E. Puget = 1.04</t>
  </si>
  <si>
    <t>cfs</t>
  </si>
  <si>
    <t>Chinook</t>
  </si>
  <si>
    <t>Chum</t>
  </si>
  <si>
    <t>Coho</t>
  </si>
  <si>
    <t>Columbia / E. WA = 0.12</t>
  </si>
  <si>
    <t>Columbia/E. WA=0.12</t>
  </si>
  <si>
    <t>Comment</t>
  </si>
  <si>
    <t>Culverted:</t>
  </si>
  <si>
    <t>D</t>
  </si>
  <si>
    <t>Date:</t>
  </si>
  <si>
    <t>END INPUT</t>
  </si>
  <si>
    <t>End(m):</t>
  </si>
  <si>
    <t>Est. Drainage Area:</t>
  </si>
  <si>
    <t>Estimated drainage area:</t>
  </si>
  <si>
    <t>Filename:</t>
  </si>
  <si>
    <t>Flow:</t>
  </si>
  <si>
    <t>G</t>
  </si>
  <si>
    <t>G ave</t>
  </si>
  <si>
    <t>Grad ave</t>
  </si>
  <si>
    <t xml:space="preserve">Gravel = </t>
  </si>
  <si>
    <t xml:space="preserve">Gravel= </t>
  </si>
  <si>
    <t>HABITAT MEASUREMENT</t>
  </si>
  <si>
    <t>Hip Chain</t>
  </si>
  <si>
    <t>Instream Cover:</t>
  </si>
  <si>
    <t>Juv. Abundance:</t>
  </si>
  <si>
    <t>L</t>
  </si>
  <si>
    <t>Length of Reach Culverted:</t>
  </si>
  <si>
    <t>Length of Reach:</t>
  </si>
  <si>
    <t>Length Sampled:</t>
  </si>
  <si>
    <t>Limiting Factors:</t>
  </si>
  <si>
    <t>Low-Flow Depth:</t>
  </si>
  <si>
    <t>Low-Flow Width</t>
  </si>
  <si>
    <t>Low-Flow Width:</t>
  </si>
  <si>
    <t>m</t>
  </si>
  <si>
    <t>m²</t>
  </si>
  <si>
    <t>Measured Pond Area:</t>
  </si>
  <si>
    <t>Measured Pool Area:</t>
  </si>
  <si>
    <t>Measured Rapid Area:</t>
  </si>
  <si>
    <t>Measured Riffle Area</t>
  </si>
  <si>
    <t>mi²</t>
  </si>
  <si>
    <t>Northern / NE Mts. = 0.097</t>
  </si>
  <si>
    <t>Northern/NE Mts.=0.097</t>
  </si>
  <si>
    <t>Observer(s):</t>
  </si>
  <si>
    <t>OHW</t>
  </si>
  <si>
    <t>Olympic / Coastal  = 0.49</t>
  </si>
  <si>
    <t>Olympic / Coastal = 0.49</t>
  </si>
  <si>
    <t>Olympic/Coastal = 0.49</t>
  </si>
  <si>
    <t>Percent of Reach Culverted:</t>
  </si>
  <si>
    <t xml:space="preserve">Percent of Stream Length </t>
  </si>
  <si>
    <t>Percent Sampled:</t>
  </si>
  <si>
    <t>Pink</t>
  </si>
  <si>
    <t>Pond Area (60dLF):</t>
  </si>
  <si>
    <t>Pond Area (W):</t>
  </si>
  <si>
    <t>Pond Factor:</t>
  </si>
  <si>
    <t>Pond Gravel %:</t>
  </si>
  <si>
    <t>Pond L sampled:</t>
  </si>
  <si>
    <t>Pond=</t>
  </si>
  <si>
    <t>Pool : Riffle : Rapid : Pond Ratio (%)</t>
  </si>
  <si>
    <t>Pool Area (60dLF):</t>
  </si>
  <si>
    <t>Pool Area (W)</t>
  </si>
  <si>
    <t>Pool Factor</t>
  </si>
  <si>
    <t>Pool Factor:</t>
  </si>
  <si>
    <t>Pool Gravel %:</t>
  </si>
  <si>
    <t>Pool L sampled:</t>
  </si>
  <si>
    <t>Pool=</t>
  </si>
  <si>
    <t>Position:</t>
  </si>
  <si>
    <t>Rapid Area (60dLF):</t>
  </si>
  <si>
    <t>Rapid Area (W):</t>
  </si>
  <si>
    <t>Rapid Gravel %:</t>
  </si>
  <si>
    <t>Rapid L sampled:</t>
  </si>
  <si>
    <t>Rapid=</t>
  </si>
  <si>
    <t>REACH #1</t>
  </si>
  <si>
    <t>REACH #1 FIELD DATA</t>
  </si>
  <si>
    <t>REACH #10</t>
  </si>
  <si>
    <t>REACH #2</t>
  </si>
  <si>
    <t>REACH #3</t>
  </si>
  <si>
    <t>REACH #4</t>
  </si>
  <si>
    <t>REACH #5</t>
  </si>
  <si>
    <t>REACH #6</t>
  </si>
  <si>
    <t>REACH #7</t>
  </si>
  <si>
    <t>REACH #8</t>
  </si>
  <si>
    <t>REACH #9</t>
  </si>
  <si>
    <t>Reach 1</t>
  </si>
  <si>
    <t>Reach 10</t>
  </si>
  <si>
    <t>Reach 2</t>
  </si>
  <si>
    <t>Reach 3</t>
  </si>
  <si>
    <t>Reach 4</t>
  </si>
  <si>
    <t>Reach 5</t>
  </si>
  <si>
    <t>Reach 6</t>
  </si>
  <si>
    <t>Reach 7</t>
  </si>
  <si>
    <t>Reach 8</t>
  </si>
  <si>
    <t>Reach 9</t>
  </si>
  <si>
    <t>Reach Length(m):</t>
  </si>
  <si>
    <t>Rearing Area:</t>
  </si>
  <si>
    <t>Reg. Constant (for 60-d low flow calc.):</t>
  </si>
  <si>
    <t>Riffle Area (60dLF):</t>
  </si>
  <si>
    <t>Riffle Area (W):</t>
  </si>
  <si>
    <t>Riffle Gravel %:</t>
  </si>
  <si>
    <t>Riffle L sampled:</t>
  </si>
  <si>
    <t>Riffle/Rapid Factor</t>
  </si>
  <si>
    <t>Riffle/Rapid Factor:</t>
  </si>
  <si>
    <t>Riffle=</t>
  </si>
  <si>
    <t>samp L</t>
  </si>
  <si>
    <t>Sockeye</t>
  </si>
  <si>
    <t>Spawning Area:</t>
  </si>
  <si>
    <t>Spring influences are (see below):</t>
  </si>
  <si>
    <t>SR Cutthroat</t>
  </si>
  <si>
    <t>Starting Position:</t>
  </si>
  <si>
    <t>Steelhead</t>
  </si>
  <si>
    <t>Stream Name:</t>
  </si>
  <si>
    <t>Substrate Composition (%):</t>
  </si>
  <si>
    <t>SUM BRGS</t>
  </si>
  <si>
    <t>Summary of Information - Reach #1</t>
  </si>
  <si>
    <t>Summary of Information - Reach #10</t>
  </si>
  <si>
    <t>Summary of Information - Reach #2</t>
  </si>
  <si>
    <t>Summary of Information - Reach #3</t>
  </si>
  <si>
    <t>Summary of Information - Reach #4</t>
  </si>
  <si>
    <t>Summary of Information - Reach #5</t>
  </si>
  <si>
    <t>Summary of Information - Reach #6</t>
  </si>
  <si>
    <t>Summary of Information - Reach #7</t>
  </si>
  <si>
    <t>Summary of Information - Reach #8</t>
  </si>
  <si>
    <t>Summary of Information - Reach #9</t>
  </si>
  <si>
    <t>Summary of Information - Total Stream Length</t>
  </si>
  <si>
    <t>T (C):</t>
  </si>
  <si>
    <t>Tot. Length Culverted:</t>
  </si>
  <si>
    <t>Total area*</t>
  </si>
  <si>
    <t>Total Length Sampled:</t>
  </si>
  <si>
    <t>Total Length Surveyed:</t>
  </si>
  <si>
    <t>Total Measured Stream Area:</t>
  </si>
  <si>
    <t>Total Reach Area (60dLF):</t>
  </si>
  <si>
    <t>Total Reach Area (60-dLF):</t>
  </si>
  <si>
    <t>Total Reach Area (W):</t>
  </si>
  <si>
    <t>Total Reach Area(W):</t>
  </si>
  <si>
    <t>Total Rearing Area:</t>
  </si>
  <si>
    <t>Total Spawning Area:</t>
  </si>
  <si>
    <t>Tributary To:</t>
  </si>
  <si>
    <t>Type</t>
  </si>
  <si>
    <t>UPSTREAM SURVEY COMMENTS</t>
  </si>
  <si>
    <t>W</t>
  </si>
  <si>
    <t>WRIA #:</t>
  </si>
  <si>
    <t>POOL : RIFFLE : RAPID : POND RATIO (%)</t>
  </si>
  <si>
    <t>pl L</t>
  </si>
  <si>
    <t>pl ave</t>
  </si>
  <si>
    <t>plB ave</t>
  </si>
  <si>
    <t>plG ave</t>
  </si>
  <si>
    <t>pl</t>
  </si>
  <si>
    <t>rf</t>
  </si>
  <si>
    <t>rp</t>
  </si>
  <si>
    <t>rf L</t>
  </si>
  <si>
    <t>rf ave</t>
  </si>
  <si>
    <t>rfB ave</t>
  </si>
  <si>
    <t>rfG ave</t>
  </si>
  <si>
    <t>rp L</t>
  </si>
  <si>
    <t>rp ave</t>
  </si>
  <si>
    <t>rpB ave</t>
  </si>
  <si>
    <t>rpG ave</t>
  </si>
  <si>
    <t>rfave</t>
  </si>
  <si>
    <t>pd</t>
  </si>
  <si>
    <t>pd L</t>
  </si>
  <si>
    <t>pd ave</t>
  </si>
  <si>
    <t>pdB ave</t>
  </si>
  <si>
    <t>pdG ave</t>
  </si>
  <si>
    <t>Species Expected to Benefit</t>
  </si>
  <si>
    <t>Species Expected to Benefit (x =Yes, blank = No)</t>
  </si>
  <si>
    <t>Res Trout</t>
  </si>
  <si>
    <t>TYPE</t>
  </si>
  <si>
    <t>GRAD</t>
  </si>
  <si>
    <t>SLW</t>
  </si>
  <si>
    <t>REACH #4 - FIELD DATA</t>
  </si>
  <si>
    <t>REACH #6 - FIELD DATA</t>
  </si>
  <si>
    <t>REACH #7 - FIELD DATA</t>
  </si>
  <si>
    <t>REACH  #8 - FIELD DATA</t>
  </si>
  <si>
    <t>REACH #9 - FIELD DATA</t>
  </si>
  <si>
    <t>REACH #10 - FIELD DATA</t>
  </si>
  <si>
    <t>REACH #3 FIELD DATA</t>
  </si>
  <si>
    <t>REACH #2 FIELD DATA</t>
  </si>
  <si>
    <t>REACH #5 FIELD DATA</t>
  </si>
  <si>
    <t>Ave. Pool W(SLW):</t>
  </si>
  <si>
    <t>Ave. Riffle W(SLW):</t>
  </si>
  <si>
    <t>Ave. Rapid W(SLW):</t>
  </si>
  <si>
    <t>Ave. Pond W(SLW):</t>
  </si>
  <si>
    <t>Pool Area (SLW):</t>
  </si>
  <si>
    <t>Riffle Area (SLW):</t>
  </si>
  <si>
    <t>Rapid Area (SLW):</t>
  </si>
  <si>
    <t>Pond Area (SLW):</t>
  </si>
  <si>
    <t>Total Reach Area(SLW):</t>
  </si>
  <si>
    <t xml:space="preserve">    Scour Line Width Area</t>
  </si>
  <si>
    <t xml:space="preserve">      Scour Line Width Area</t>
  </si>
  <si>
    <t>Scour Line Width Area</t>
  </si>
  <si>
    <t xml:space="preserve">           WDFW  -  HABITAT PROGRAM</t>
  </si>
  <si>
    <t xml:space="preserve">     WDFW - Habitat Program</t>
  </si>
  <si>
    <t>WDFW HABITAT PROGRAM  -  PHYSICAL SURVEY OF POTENTIAL HABITAT</t>
  </si>
  <si>
    <t>FISH ACCESS CHECK COMMENTS</t>
  </si>
  <si>
    <t>WDFW HABITAT PROGRAM - PHYSICAL SURVEY OF POTENTIAL HABITAT</t>
  </si>
  <si>
    <r>
      <t xml:space="preserve">PRODUCTION AREA CALCULATIONS </t>
    </r>
    <r>
      <rPr>
        <b/>
        <sz val="10"/>
        <color indexed="10"/>
        <rFont val="Arial"/>
        <family val="2"/>
      </rPr>
      <t>(Do Not Use For PI Calculations)</t>
    </r>
  </si>
  <si>
    <t>Survey ID:</t>
  </si>
  <si>
    <t>Habitat Quality Modifier</t>
  </si>
  <si>
    <t>Spawning:</t>
  </si>
  <si>
    <t>Rearing:</t>
  </si>
  <si>
    <t>Total Culverted Length:</t>
  </si>
  <si>
    <t>Survey Extent:</t>
  </si>
  <si>
    <t>Total Length:</t>
  </si>
  <si>
    <t>Thermal Cover:</t>
  </si>
  <si>
    <t>Juvenile Abundance:</t>
  </si>
  <si>
    <t>HABITAT QUALITY MODIFIERS:</t>
  </si>
  <si>
    <t xml:space="preserve">     PHYSICAL SURVEY OF POTENTIAL HABITAT (Ver. 4e)</t>
  </si>
  <si>
    <t>PHYSICAL HABITAT SURVEY - INPUT FILE (Ver.5)</t>
  </si>
  <si>
    <r>
      <t xml:space="preserve">ADJUSTED PRODUCTION AREAS </t>
    </r>
    <r>
      <rPr>
        <b/>
        <sz val="10"/>
        <color indexed="17"/>
        <rFont val="Arial"/>
        <family val="2"/>
      </rPr>
      <t>(Use for PI Calculations)</t>
    </r>
  </si>
  <si>
    <t>Total Length (m):</t>
  </si>
  <si>
    <t>Culvert Site IDs:</t>
  </si>
  <si>
    <t>C</t>
  </si>
  <si>
    <t>plC ave</t>
  </si>
  <si>
    <t>rfC ave</t>
  </si>
  <si>
    <t>rpC ave</t>
  </si>
  <si>
    <t>pdC ave</t>
  </si>
  <si>
    <t>C ave</t>
  </si>
  <si>
    <t xml:space="preserve"> C ave</t>
  </si>
  <si>
    <t>Estimated Drainage Area:</t>
  </si>
  <si>
    <t>Cobble=</t>
  </si>
  <si>
    <t>Cobble =</t>
  </si>
  <si>
    <t>F</t>
  </si>
  <si>
    <t>F ave</t>
  </si>
  <si>
    <t>plF ave</t>
  </si>
  <si>
    <t>rfF ave</t>
  </si>
  <si>
    <t>rpF ave</t>
  </si>
  <si>
    <t>pdF ave</t>
  </si>
  <si>
    <t>Fines =</t>
  </si>
  <si>
    <t>Fines=</t>
  </si>
  <si>
    <t>Adjusted Production Area</t>
  </si>
  <si>
    <t>Spawning Area</t>
  </si>
  <si>
    <t>Reach</t>
  </si>
  <si>
    <t>Length</t>
  </si>
  <si>
    <t>Culverted Length</t>
  </si>
  <si>
    <t>Rearing Area</t>
  </si>
  <si>
    <t>Habitat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</si>
</sst>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18" x14ac:knownFonts="1">
    <font>
      <sz val="12"/>
      <name val="Arial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65"/>
        <bgColor indexed="9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55"/>
      </patternFill>
    </fill>
    <fill>
      <patternFill patternType="solid">
        <fgColor rgb="FFFF8D81"/>
        <bgColor indexed="9"/>
      </patternFill>
    </fill>
    <fill>
      <patternFill patternType="solid">
        <fgColor theme="0" tint="-0.24994659260841701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8">
    <xf numFmtId="0" fontId="0" fillId="0" borderId="0"/>
    <xf numFmtId="0" fontId="13" fillId="2" borderId="0"/>
    <xf numFmtId="0" fontId="12" fillId="2" borderId="0"/>
    <xf numFmtId="0" fontId="12" fillId="2" borderId="0"/>
    <xf numFmtId="2" fontId="13" fillId="2" borderId="0"/>
    <xf numFmtId="2" fontId="12" fillId="2" borderId="0"/>
    <xf numFmtId="2" fontId="12" fillId="2" borderId="0"/>
    <xf numFmtId="0" fontId="2" fillId="2" borderId="0"/>
    <xf numFmtId="0" fontId="2" fillId="2" borderId="0"/>
    <xf numFmtId="0" fontId="3" fillId="2" borderId="0"/>
    <xf numFmtId="0" fontId="3" fillId="2" borderId="0"/>
    <xf numFmtId="0" fontId="12" fillId="0" borderId="0"/>
    <xf numFmtId="0" fontId="12" fillId="0" borderId="0"/>
    <xf numFmtId="0" fontId="17" fillId="0" borderId="0"/>
    <xf numFmtId="0" fontId="13" fillId="2" borderId="1"/>
    <xf numFmtId="0" fontId="12" fillId="2" borderId="1"/>
    <xf numFmtId="0" fontId="12" fillId="2" borderId="1"/>
    <xf numFmtId="0" fontId="12" fillId="2" borderId="1"/>
  </cellStyleXfs>
  <cellXfs count="299">
    <xf numFmtId="0" fontId="0" fillId="2" borderId="0" xfId="0" applyFill="1"/>
    <xf numFmtId="0" fontId="0" fillId="2" borderId="2" xfId="0" applyFill="1" applyBorder="1"/>
    <xf numFmtId="0" fontId="3" fillId="2" borderId="2" xfId="0" applyFont="1" applyFill="1" applyBorder="1"/>
    <xf numFmtId="0" fontId="0" fillId="2" borderId="3" xfId="0" applyFill="1" applyBorder="1"/>
    <xf numFmtId="0" fontId="3" fillId="2" borderId="0" xfId="0" applyFont="1" applyFill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0" xfId="0" applyFill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2" fontId="5" fillId="2" borderId="0" xfId="0" applyNumberFormat="1" applyFont="1" applyFill="1"/>
    <xf numFmtId="2" fontId="0" fillId="2" borderId="5" xfId="0" applyNumberFormat="1" applyFill="1" applyBorder="1"/>
    <xf numFmtId="2" fontId="7" fillId="4" borderId="0" xfId="0" applyNumberFormat="1" applyFont="1" applyFill="1"/>
    <xf numFmtId="0" fontId="3" fillId="2" borderId="0" xfId="0" applyFont="1" applyFill="1" applyAlignment="1">
      <alignment horizontal="center"/>
    </xf>
    <xf numFmtId="0" fontId="5" fillId="2" borderId="8" xfId="0" applyFont="1" applyFill="1" applyBorder="1"/>
    <xf numFmtId="2" fontId="4" fillId="2" borderId="8" xfId="0" applyNumberFormat="1" applyFont="1" applyFill="1" applyBorder="1"/>
    <xf numFmtId="0" fontId="4" fillId="2" borderId="8" xfId="0" applyFont="1" applyFill="1" applyBorder="1"/>
    <xf numFmtId="2" fontId="4" fillId="2" borderId="0" xfId="0" applyNumberFormat="1" applyFont="1" applyFill="1"/>
    <xf numFmtId="0" fontId="0" fillId="2" borderId="4" xfId="0" applyFill="1" applyBorder="1" applyAlignment="1">
      <alignment horizontal="center"/>
    </xf>
    <xf numFmtId="1" fontId="0" fillId="2" borderId="5" xfId="0" applyNumberFormat="1" applyFill="1" applyBorder="1"/>
    <xf numFmtId="0" fontId="0" fillId="2" borderId="9" xfId="0" applyFill="1" applyBorder="1"/>
    <xf numFmtId="2" fontId="6" fillId="2" borderId="0" xfId="0" applyNumberFormat="1" applyFont="1" applyFill="1"/>
    <xf numFmtId="0" fontId="6" fillId="2" borderId="0" xfId="0" applyFont="1" applyFill="1"/>
    <xf numFmtId="0" fontId="5" fillId="2" borderId="0" xfId="0" applyFont="1" applyFill="1"/>
    <xf numFmtId="0" fontId="0" fillId="2" borderId="10" xfId="0" applyFill="1" applyBorder="1"/>
    <xf numFmtId="2" fontId="6" fillId="2" borderId="3" xfId="0" applyNumberFormat="1" applyFont="1" applyFill="1" applyBorder="1"/>
    <xf numFmtId="164" fontId="6" fillId="2" borderId="0" xfId="0" applyNumberFormat="1" applyFont="1" applyFill="1"/>
    <xf numFmtId="2" fontId="6" fillId="2" borderId="2" xfId="0" applyNumberFormat="1" applyFont="1" applyFill="1" applyBorder="1"/>
    <xf numFmtId="0" fontId="0" fillId="2" borderId="11" xfId="0" applyFill="1" applyBorder="1"/>
    <xf numFmtId="2" fontId="6" fillId="2" borderId="0" xfId="0" applyNumberFormat="1" applyFont="1" applyFill="1" applyAlignment="1">
      <alignment horizontal="right"/>
    </xf>
    <xf numFmtId="2" fontId="7" fillId="2" borderId="3" xfId="0" applyNumberFormat="1" applyFont="1" applyFill="1" applyBorder="1"/>
    <xf numFmtId="2" fontId="7" fillId="2" borderId="5" xfId="0" applyNumberFormat="1" applyFont="1" applyFill="1" applyBorder="1"/>
    <xf numFmtId="0" fontId="7" fillId="2" borderId="3" xfId="0" applyFont="1" applyFill="1" applyBorder="1"/>
    <xf numFmtId="0" fontId="6" fillId="2" borderId="3" xfId="0" applyFont="1" applyFill="1" applyBorder="1" applyAlignment="1">
      <alignment horizontal="left"/>
    </xf>
    <xf numFmtId="166" fontId="6" fillId="2" borderId="0" xfId="0" applyNumberFormat="1" applyFont="1" applyFill="1"/>
    <xf numFmtId="2" fontId="6" fillId="2" borderId="3" xfId="0" applyNumberFormat="1" applyFont="1" applyFill="1" applyBorder="1" applyAlignment="1">
      <alignment horizontal="left"/>
    </xf>
    <xf numFmtId="2" fontId="6" fillId="4" borderId="6" xfId="0" applyNumberFormat="1" applyFont="1" applyFill="1" applyBorder="1"/>
    <xf numFmtId="2" fontId="6" fillId="2" borderId="6" xfId="0" applyNumberFormat="1" applyFont="1" applyFill="1" applyBorder="1"/>
    <xf numFmtId="2" fontId="5" fillId="2" borderId="11" xfId="0" applyNumberFormat="1" applyFont="1" applyFill="1" applyBorder="1"/>
    <xf numFmtId="1" fontId="6" fillId="2" borderId="11" xfId="0" applyNumberFormat="1" applyFont="1" applyFill="1" applyBorder="1"/>
    <xf numFmtId="2" fontId="6" fillId="2" borderId="11" xfId="0" applyNumberFormat="1" applyFont="1" applyFill="1" applyBorder="1"/>
    <xf numFmtId="0" fontId="6" fillId="2" borderId="11" xfId="0" applyFont="1" applyFill="1" applyBorder="1"/>
    <xf numFmtId="2" fontId="7" fillId="2" borderId="0" xfId="0" applyNumberFormat="1" applyFont="1" applyFill="1"/>
    <xf numFmtId="0" fontId="7" fillId="2" borderId="0" xfId="0" applyFont="1" applyFill="1"/>
    <xf numFmtId="2" fontId="7" fillId="4" borderId="6" xfId="0" applyNumberFormat="1" applyFont="1" applyFill="1" applyBorder="1"/>
    <xf numFmtId="2" fontId="8" fillId="2" borderId="6" xfId="0" applyNumberFormat="1" applyFont="1" applyFill="1" applyBorder="1"/>
    <xf numFmtId="0" fontId="6" fillId="2" borderId="3" xfId="0" applyFont="1" applyFill="1" applyBorder="1"/>
    <xf numFmtId="2" fontId="7" fillId="2" borderId="6" xfId="0" applyNumberFormat="1" applyFont="1" applyFill="1" applyBorder="1"/>
    <xf numFmtId="2" fontId="5" fillId="2" borderId="6" xfId="0" applyNumberFormat="1" applyFont="1" applyFill="1" applyBorder="1"/>
    <xf numFmtId="2" fontId="6" fillId="2" borderId="0" xfId="0" applyNumberFormat="1" applyFont="1" applyFill="1" applyAlignment="1">
      <alignment horizontal="center"/>
    </xf>
    <xf numFmtId="0" fontId="6" fillId="4" borderId="0" xfId="0" applyFont="1" applyFill="1"/>
    <xf numFmtId="1" fontId="6" fillId="2" borderId="0" xfId="0" applyNumberFormat="1" applyFont="1" applyFill="1"/>
    <xf numFmtId="0" fontId="0" fillId="2" borderId="12" xfId="0" applyFill="1" applyBorder="1"/>
    <xf numFmtId="1" fontId="6" fillId="2" borderId="3" xfId="0" applyNumberFormat="1" applyFont="1" applyFill="1" applyBorder="1"/>
    <xf numFmtId="2" fontId="7" fillId="2" borderId="13" xfId="0" applyNumberFormat="1" applyFont="1" applyFill="1" applyBorder="1"/>
    <xf numFmtId="2" fontId="7" fillId="2" borderId="11" xfId="0" applyNumberFormat="1" applyFont="1" applyFill="1" applyBorder="1"/>
    <xf numFmtId="1" fontId="6" fillId="2" borderId="3" xfId="0" applyNumberFormat="1" applyFont="1" applyFill="1" applyBorder="1" applyAlignment="1">
      <alignment horizontal="left"/>
    </xf>
    <xf numFmtId="2" fontId="7" fillId="2" borderId="14" xfId="0" applyNumberFormat="1" applyFont="1" applyFill="1" applyBorder="1"/>
    <xf numFmtId="2" fontId="7" fillId="2" borderId="15" xfId="0" applyNumberFormat="1" applyFont="1" applyFill="1" applyBorder="1"/>
    <xf numFmtId="0" fontId="0" fillId="4" borderId="0" xfId="0" applyFill="1"/>
    <xf numFmtId="2" fontId="6" fillId="2" borderId="16" xfId="0" applyNumberFormat="1" applyFont="1" applyFill="1" applyBorder="1"/>
    <xf numFmtId="0" fontId="0" fillId="4" borderId="6" xfId="0" applyFill="1" applyBorder="1"/>
    <xf numFmtId="2" fontId="6" fillId="4" borderId="17" xfId="0" applyNumberFormat="1" applyFont="1" applyFill="1" applyBorder="1"/>
    <xf numFmtId="2" fontId="0" fillId="2" borderId="8" xfId="0" applyNumberFormat="1" applyFill="1" applyBorder="1"/>
    <xf numFmtId="0" fontId="0" fillId="2" borderId="0" xfId="0" applyFill="1" applyBorder="1"/>
    <xf numFmtId="2" fontId="6" fillId="2" borderId="0" xfId="0" applyNumberFormat="1" applyFont="1" applyFill="1" applyBorder="1"/>
    <xf numFmtId="0" fontId="6" fillId="2" borderId="0" xfId="0" applyFont="1" applyFill="1" applyBorder="1"/>
    <xf numFmtId="2" fontId="7" fillId="2" borderId="0" xfId="0" applyNumberFormat="1" applyFont="1" applyFill="1" applyBorder="1"/>
    <xf numFmtId="2" fontId="6" fillId="2" borderId="10" xfId="0" applyNumberFormat="1" applyFont="1" applyFill="1" applyBorder="1"/>
    <xf numFmtId="0" fontId="6" fillId="2" borderId="10" xfId="0" applyFont="1" applyFill="1" applyBorder="1"/>
    <xf numFmtId="2" fontId="7" fillId="2" borderId="10" xfId="0" applyNumberFormat="1" applyFont="1" applyFill="1" applyBorder="1"/>
    <xf numFmtId="0" fontId="0" fillId="3" borderId="2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3" borderId="3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/>
    <xf numFmtId="0" fontId="0" fillId="2" borderId="18" xfId="0" applyFill="1" applyBorder="1"/>
    <xf numFmtId="2" fontId="0" fillId="2" borderId="18" xfId="0" applyNumberFormat="1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5" borderId="17" xfId="0" applyFill="1" applyBorder="1" applyProtection="1">
      <protection hidden="1"/>
    </xf>
    <xf numFmtId="0" fontId="0" fillId="2" borderId="17" xfId="0" applyFill="1" applyBorder="1" applyProtection="1">
      <protection hidden="1"/>
    </xf>
    <xf numFmtId="0" fontId="0" fillId="2" borderId="22" xfId="0" applyFill="1" applyBorder="1"/>
    <xf numFmtId="0" fontId="0" fillId="5" borderId="23" xfId="0" applyFill="1" applyBorder="1" applyProtection="1">
      <protection hidden="1"/>
    </xf>
    <xf numFmtId="0" fontId="0" fillId="5" borderId="24" xfId="0" applyFill="1" applyBorder="1" applyProtection="1">
      <protection hidden="1"/>
    </xf>
    <xf numFmtId="0" fontId="0" fillId="2" borderId="24" xfId="0" applyFill="1" applyBorder="1" applyProtection="1">
      <protection hidden="1"/>
    </xf>
    <xf numFmtId="0" fontId="0" fillId="2" borderId="25" xfId="0" applyFill="1" applyBorder="1" applyProtection="1">
      <protection hidden="1"/>
    </xf>
    <xf numFmtId="0" fontId="0" fillId="5" borderId="26" xfId="0" applyFill="1" applyBorder="1" applyProtection="1">
      <protection hidden="1"/>
    </xf>
    <xf numFmtId="0" fontId="0" fillId="5" borderId="27" xfId="0" applyFill="1" applyBorder="1" applyProtection="1">
      <protection hidden="1"/>
    </xf>
    <xf numFmtId="0" fontId="0" fillId="2" borderId="26" xfId="0" applyFill="1" applyBorder="1" applyProtection="1">
      <protection hidden="1"/>
    </xf>
    <xf numFmtId="0" fontId="0" fillId="2" borderId="27" xfId="0" applyFill="1" applyBorder="1" applyProtection="1">
      <protection hidden="1"/>
    </xf>
    <xf numFmtId="0" fontId="0" fillId="2" borderId="28" xfId="0" applyFill="1" applyBorder="1" applyProtection="1">
      <protection hidden="1"/>
    </xf>
    <xf numFmtId="0" fontId="0" fillId="2" borderId="19" xfId="0" applyFill="1" applyBorder="1" applyProtection="1">
      <protection hidden="1"/>
    </xf>
    <xf numFmtId="0" fontId="0" fillId="2" borderId="29" xfId="0" applyFill="1" applyBorder="1" applyProtection="1">
      <protection hidden="1"/>
    </xf>
    <xf numFmtId="0" fontId="0" fillId="2" borderId="30" xfId="0" applyFill="1" applyBorder="1"/>
    <xf numFmtId="0" fontId="0" fillId="2" borderId="24" xfId="0" applyFill="1" applyBorder="1" applyAlignment="1" applyProtection="1">
      <protection hidden="1"/>
    </xf>
    <xf numFmtId="0" fontId="0" fillId="6" borderId="24" xfId="0" applyFill="1" applyBorder="1" applyProtection="1">
      <protection hidden="1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</xf>
    <xf numFmtId="2" fontId="0" fillId="2" borderId="0" xfId="0" applyNumberFormat="1" applyFill="1" applyBorder="1" applyAlignment="1" applyProtection="1">
      <alignment horizontal="left"/>
    </xf>
    <xf numFmtId="1" fontId="0" fillId="2" borderId="0" xfId="0" applyNumberFormat="1" applyFill="1" applyBorder="1" applyAlignment="1" applyProtection="1">
      <alignment horizontal="left"/>
    </xf>
    <xf numFmtId="165" fontId="0" fillId="2" borderId="0" xfId="0" applyNumberFormat="1" applyFill="1" applyBorder="1" applyAlignment="1" applyProtection="1">
      <alignment horizontal="left"/>
    </xf>
    <xf numFmtId="0" fontId="0" fillId="2" borderId="31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</xf>
    <xf numFmtId="0" fontId="0" fillId="2" borderId="17" xfId="0" applyFill="1" applyBorder="1"/>
    <xf numFmtId="0" fontId="10" fillId="2" borderId="2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0" fillId="3" borderId="0" xfId="0" applyFill="1" applyBorder="1" applyProtection="1">
      <protection locked="0"/>
    </xf>
    <xf numFmtId="0" fontId="0" fillId="3" borderId="28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2" borderId="33" xfId="0" applyFill="1" applyBorder="1"/>
    <xf numFmtId="2" fontId="7" fillId="4" borderId="0" xfId="0" applyNumberFormat="1" applyFont="1" applyFill="1" applyAlignment="1">
      <alignment horizontal="center"/>
    </xf>
    <xf numFmtId="0" fontId="6" fillId="4" borderId="0" xfId="0" applyFont="1" applyFill="1" applyBorder="1"/>
    <xf numFmtId="0" fontId="7" fillId="2" borderId="0" xfId="0" applyFont="1" applyFill="1" applyBorder="1"/>
    <xf numFmtId="0" fontId="9" fillId="4" borderId="17" xfId="0" applyFont="1" applyFill="1" applyBorder="1"/>
    <xf numFmtId="0" fontId="6" fillId="4" borderId="17" xfId="0" applyFont="1" applyFill="1" applyBorder="1"/>
    <xf numFmtId="0" fontId="10" fillId="4" borderId="17" xfId="0" applyFont="1" applyFill="1" applyBorder="1"/>
    <xf numFmtId="0" fontId="6" fillId="2" borderId="17" xfId="0" applyFont="1" applyFill="1" applyBorder="1"/>
    <xf numFmtId="0" fontId="10" fillId="2" borderId="11" xfId="0" applyFont="1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31" xfId="0" applyFill="1" applyBorder="1"/>
    <xf numFmtId="0" fontId="3" fillId="2" borderId="0" xfId="0" applyFont="1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36" xfId="0" applyFill="1" applyBorder="1"/>
    <xf numFmtId="0" fontId="12" fillId="2" borderId="2" xfId="0" applyFont="1" applyFill="1" applyBorder="1"/>
    <xf numFmtId="0" fontId="3" fillId="2" borderId="37" xfId="0" applyFont="1" applyFill="1" applyBorder="1"/>
    <xf numFmtId="0" fontId="11" fillId="2" borderId="6" xfId="0" applyFont="1" applyFill="1" applyBorder="1"/>
    <xf numFmtId="0" fontId="0" fillId="2" borderId="38" xfId="0" applyFill="1" applyBorder="1"/>
    <xf numFmtId="0" fontId="11" fillId="2" borderId="10" xfId="0" applyFont="1" applyFill="1" applyBorder="1"/>
    <xf numFmtId="0" fontId="11" fillId="2" borderId="0" xfId="0" applyFont="1" applyFill="1" applyBorder="1"/>
    <xf numFmtId="0" fontId="12" fillId="2" borderId="0" xfId="0" applyFont="1" applyFill="1" applyBorder="1"/>
    <xf numFmtId="0" fontId="0" fillId="3" borderId="0" xfId="0" applyFill="1" applyBorder="1"/>
    <xf numFmtId="0" fontId="7" fillId="2" borderId="3" xfId="0" applyFont="1" applyFill="1" applyBorder="1" applyAlignment="1"/>
    <xf numFmtId="0" fontId="0" fillId="2" borderId="39" xfId="0" applyFill="1" applyBorder="1"/>
    <xf numFmtId="2" fontId="6" fillId="4" borderId="40" xfId="0" applyNumberFormat="1" applyFont="1" applyFill="1" applyBorder="1"/>
    <xf numFmtId="0" fontId="9" fillId="4" borderId="40" xfId="0" applyFont="1" applyFill="1" applyBorder="1"/>
    <xf numFmtId="0" fontId="6" fillId="4" borderId="40" xfId="0" applyFont="1" applyFill="1" applyBorder="1"/>
    <xf numFmtId="2" fontId="6" fillId="4" borderId="41" xfId="0" applyNumberFormat="1" applyFont="1" applyFill="1" applyBorder="1"/>
    <xf numFmtId="0" fontId="0" fillId="2" borderId="42" xfId="0" applyFill="1" applyBorder="1"/>
    <xf numFmtId="0" fontId="6" fillId="2" borderId="43" xfId="0" applyFont="1" applyFill="1" applyBorder="1"/>
    <xf numFmtId="0" fontId="6" fillId="2" borderId="44" xfId="0" applyFont="1" applyFill="1" applyBorder="1"/>
    <xf numFmtId="2" fontId="6" fillId="4" borderId="40" xfId="0" applyNumberFormat="1" applyFont="1" applyFill="1" applyBorder="1" applyAlignment="1">
      <alignment horizontal="left"/>
    </xf>
    <xf numFmtId="0" fontId="12" fillId="3" borderId="0" xfId="0" applyFont="1" applyFill="1" applyProtection="1">
      <protection locked="0"/>
    </xf>
    <xf numFmtId="2" fontId="6" fillId="7" borderId="45" xfId="0" applyNumberFormat="1" applyFont="1" applyFill="1" applyBorder="1"/>
    <xf numFmtId="2" fontId="6" fillId="7" borderId="7" xfId="0" applyNumberFormat="1" applyFont="1" applyFill="1" applyBorder="1" applyAlignment="1">
      <alignment horizontal="center"/>
    </xf>
    <xf numFmtId="2" fontId="6" fillId="7" borderId="40" xfId="0" applyNumberFormat="1" applyFont="1" applyFill="1" applyBorder="1" applyAlignment="1">
      <alignment horizontal="center"/>
    </xf>
    <xf numFmtId="0" fontId="6" fillId="7" borderId="41" xfId="0" applyFont="1" applyFill="1" applyBorder="1" applyAlignment="1">
      <alignment horizontal="center"/>
    </xf>
    <xf numFmtId="2" fontId="6" fillId="7" borderId="46" xfId="0" applyNumberFormat="1" applyFont="1" applyFill="1" applyBorder="1"/>
    <xf numFmtId="2" fontId="6" fillId="7" borderId="5" xfId="0" applyNumberFormat="1" applyFont="1" applyFill="1" applyBorder="1"/>
    <xf numFmtId="2" fontId="6" fillId="7" borderId="17" xfId="0" applyNumberFormat="1" applyFont="1" applyFill="1" applyBorder="1"/>
    <xf numFmtId="2" fontId="6" fillId="7" borderId="47" xfId="0" applyNumberFormat="1" applyFont="1" applyFill="1" applyBorder="1"/>
    <xf numFmtId="2" fontId="6" fillId="7" borderId="48" xfId="0" applyNumberFormat="1" applyFont="1" applyFill="1" applyBorder="1"/>
    <xf numFmtId="2" fontId="6" fillId="7" borderId="49" xfId="0" applyNumberFormat="1" applyFont="1" applyFill="1" applyBorder="1"/>
    <xf numFmtId="2" fontId="6" fillId="7" borderId="44" xfId="0" applyNumberFormat="1" applyFont="1" applyFill="1" applyBorder="1"/>
    <xf numFmtId="0" fontId="0" fillId="8" borderId="18" xfId="0" applyFill="1" applyBorder="1" applyAlignment="1" applyProtection="1">
      <alignment horizontal="center"/>
      <protection locked="0"/>
    </xf>
    <xf numFmtId="0" fontId="0" fillId="9" borderId="0" xfId="0" applyFill="1"/>
    <xf numFmtId="0" fontId="12" fillId="2" borderId="0" xfId="0" applyFont="1" applyFill="1"/>
    <xf numFmtId="0" fontId="11" fillId="2" borderId="2" xfId="0" applyFont="1" applyFill="1" applyBorder="1"/>
    <xf numFmtId="0" fontId="11" fillId="2" borderId="0" xfId="0" applyFont="1" applyFill="1"/>
    <xf numFmtId="0" fontId="0" fillId="2" borderId="11" xfId="0" applyFill="1" applyBorder="1" applyAlignment="1" applyProtection="1">
      <alignment horizontal="left"/>
    </xf>
    <xf numFmtId="0" fontId="0" fillId="9" borderId="2" xfId="0" applyFill="1" applyBorder="1" applyProtection="1"/>
    <xf numFmtId="0" fontId="0" fillId="3" borderId="0" xfId="0" applyFill="1" applyProtection="1"/>
    <xf numFmtId="0" fontId="0" fillId="9" borderId="0" xfId="0" applyFill="1" applyProtection="1"/>
    <xf numFmtId="0" fontId="0" fillId="3" borderId="10" xfId="0" applyFill="1" applyBorder="1" applyProtection="1"/>
    <xf numFmtId="0" fontId="12" fillId="2" borderId="3" xfId="0" applyFont="1" applyFill="1" applyBorder="1" applyAlignment="1">
      <alignment horizontal="left"/>
    </xf>
    <xf numFmtId="0" fontId="12" fillId="2" borderId="8" xfId="0" applyFont="1" applyFill="1" applyBorder="1"/>
    <xf numFmtId="0" fontId="3" fillId="9" borderId="0" xfId="0" applyFont="1" applyFill="1"/>
    <xf numFmtId="0" fontId="0" fillId="10" borderId="0" xfId="0" applyFill="1"/>
    <xf numFmtId="0" fontId="0" fillId="11" borderId="0" xfId="0" applyFill="1" applyProtection="1"/>
    <xf numFmtId="14" fontId="0" fillId="12" borderId="0" xfId="0" applyNumberFormat="1" applyFill="1" applyBorder="1" applyProtection="1"/>
    <xf numFmtId="0" fontId="0" fillId="2" borderId="51" xfId="0" applyFill="1" applyBorder="1" applyAlignment="1" applyProtection="1">
      <alignment horizontal="left"/>
    </xf>
    <xf numFmtId="0" fontId="0" fillId="2" borderId="52" xfId="0" applyFill="1" applyBorder="1" applyAlignment="1" applyProtection="1">
      <alignment horizontal="left"/>
    </xf>
    <xf numFmtId="0" fontId="0" fillId="2" borderId="10" xfId="0" applyFill="1" applyBorder="1" applyAlignment="1" applyProtection="1">
      <alignment horizontal="left"/>
    </xf>
    <xf numFmtId="1" fontId="0" fillId="2" borderId="10" xfId="0" applyNumberFormat="1" applyFill="1" applyBorder="1" applyAlignment="1" applyProtection="1">
      <alignment horizontal="left"/>
    </xf>
    <xf numFmtId="0" fontId="12" fillId="2" borderId="53" xfId="0" applyFont="1" applyFill="1" applyBorder="1"/>
    <xf numFmtId="14" fontId="12" fillId="3" borderId="0" xfId="0" applyNumberFormat="1" applyFont="1" applyFill="1" applyAlignment="1" applyProtection="1">
      <alignment horizontal="left"/>
      <protection locked="0"/>
    </xf>
    <xf numFmtId="0" fontId="12" fillId="3" borderId="0" xfId="0" applyFont="1" applyFill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12" fillId="9" borderId="0" xfId="0" applyFont="1" applyFill="1" applyBorder="1" applyProtection="1">
      <protection locked="0"/>
    </xf>
    <xf numFmtId="0" fontId="11" fillId="2" borderId="2" xfId="0" applyFont="1" applyFill="1" applyBorder="1" applyProtection="1"/>
    <xf numFmtId="0" fontId="0" fillId="12" borderId="2" xfId="0" applyFill="1" applyBorder="1" applyProtection="1"/>
    <xf numFmtId="0" fontId="11" fillId="2" borderId="0" xfId="0" applyFont="1" applyFill="1" applyBorder="1" applyProtection="1"/>
    <xf numFmtId="0" fontId="11" fillId="2" borderId="10" xfId="0" applyFont="1" applyFill="1" applyBorder="1" applyProtection="1"/>
    <xf numFmtId="0" fontId="0" fillId="2" borderId="2" xfId="0" applyNumberFormat="1" applyFill="1" applyBorder="1" applyAlignment="1" applyProtection="1">
      <alignment horizontal="left"/>
    </xf>
    <xf numFmtId="14" fontId="0" fillId="2" borderId="0" xfId="0" applyNumberFormat="1" applyFill="1" applyAlignment="1" applyProtection="1">
      <alignment horizontal="left"/>
    </xf>
    <xf numFmtId="0" fontId="11" fillId="2" borderId="0" xfId="0" applyFont="1" applyFill="1" applyProtection="1"/>
    <xf numFmtId="49" fontId="0" fillId="2" borderId="0" xfId="0" applyNumberFormat="1" applyFill="1" applyAlignment="1" applyProtection="1">
      <alignment horizontal="left"/>
    </xf>
    <xf numFmtId="14" fontId="0" fillId="2" borderId="0" xfId="0" applyNumberFormat="1" applyFill="1" applyBorder="1" applyAlignment="1" applyProtection="1">
      <alignment horizontal="left"/>
    </xf>
    <xf numFmtId="0" fontId="0" fillId="2" borderId="0" xfId="0" applyNumberFormat="1" applyFill="1" applyBorder="1" applyAlignment="1" applyProtection="1">
      <alignment horizontal="left"/>
    </xf>
    <xf numFmtId="0" fontId="12" fillId="2" borderId="2" xfId="0" applyFont="1" applyFill="1" applyBorder="1" applyProtection="1"/>
    <xf numFmtId="14" fontId="0" fillId="12" borderId="2" xfId="0" applyNumberFormat="1" applyFill="1" applyBorder="1" applyProtection="1"/>
    <xf numFmtId="0" fontId="0" fillId="11" borderId="2" xfId="0" applyFill="1" applyBorder="1" applyProtection="1"/>
    <xf numFmtId="0" fontId="12" fillId="12" borderId="0" xfId="0" applyFont="1" applyFill="1" applyProtection="1"/>
    <xf numFmtId="0" fontId="0" fillId="12" borderId="0" xfId="0" applyFill="1" applyProtection="1"/>
    <xf numFmtId="0" fontId="0" fillId="13" borderId="0" xfId="0" applyFill="1" applyProtection="1"/>
    <xf numFmtId="49" fontId="0" fillId="2" borderId="0" xfId="0" applyNumberFormat="1" applyFill="1" applyAlignment="1" applyProtection="1">
      <alignment horizontal="right"/>
    </xf>
    <xf numFmtId="49" fontId="0" fillId="12" borderId="0" xfId="0" applyNumberFormat="1" applyFill="1" applyProtection="1"/>
    <xf numFmtId="0" fontId="0" fillId="2" borderId="10" xfId="0" applyFill="1" applyBorder="1" applyProtection="1"/>
    <xf numFmtId="0" fontId="0" fillId="12" borderId="10" xfId="0" applyFill="1" applyBorder="1" applyProtection="1"/>
    <xf numFmtId="0" fontId="0" fillId="11" borderId="10" xfId="0" applyFill="1" applyBorder="1" applyProtection="1"/>
    <xf numFmtId="1" fontId="12" fillId="10" borderId="0" xfId="0" applyNumberFormat="1" applyFont="1" applyFill="1" applyAlignment="1" applyProtection="1">
      <alignment horizontal="left"/>
      <protection locked="0"/>
    </xf>
    <xf numFmtId="0" fontId="12" fillId="3" borderId="10" xfId="0" applyFont="1" applyFill="1" applyBorder="1" applyProtection="1">
      <protection locked="0"/>
    </xf>
    <xf numFmtId="2" fontId="10" fillId="2" borderId="3" xfId="0" applyNumberFormat="1" applyFont="1" applyFill="1" applyBorder="1"/>
    <xf numFmtId="2" fontId="10" fillId="2" borderId="0" xfId="0" applyNumberFormat="1" applyFont="1" applyFill="1"/>
    <xf numFmtId="2" fontId="14" fillId="2" borderId="3" xfId="0" applyNumberFormat="1" applyFont="1" applyFill="1" applyBorder="1"/>
    <xf numFmtId="2" fontId="10" fillId="2" borderId="10" xfId="0" applyNumberFormat="1" applyFont="1" applyFill="1" applyBorder="1"/>
    <xf numFmtId="0" fontId="10" fillId="2" borderId="0" xfId="0" applyFont="1" applyFill="1"/>
    <xf numFmtId="14" fontId="0" fillId="2" borderId="0" xfId="0" applyNumberFormat="1" applyFill="1" applyProtection="1"/>
    <xf numFmtId="1" fontId="0" fillId="12" borderId="0" xfId="0" applyNumberFormat="1" applyFill="1" applyBorder="1" applyAlignment="1" applyProtection="1">
      <alignment horizontal="left"/>
    </xf>
    <xf numFmtId="2" fontId="14" fillId="4" borderId="0" xfId="0" applyNumberFormat="1" applyFont="1" applyFill="1"/>
    <xf numFmtId="0" fontId="0" fillId="0" borderId="0" xfId="0" applyFill="1" applyProtection="1"/>
    <xf numFmtId="0" fontId="0" fillId="0" borderId="10" xfId="0" applyFill="1" applyBorder="1" applyProtection="1"/>
    <xf numFmtId="0" fontId="0" fillId="2" borderId="54" xfId="0" applyFill="1" applyBorder="1"/>
    <xf numFmtId="0" fontId="0" fillId="0" borderId="48" xfId="0" applyFill="1" applyBorder="1"/>
    <xf numFmtId="0" fontId="0" fillId="0" borderId="55" xfId="0" applyFill="1" applyBorder="1"/>
    <xf numFmtId="0" fontId="0" fillId="2" borderId="48" xfId="0" applyFill="1" applyBorder="1"/>
    <xf numFmtId="0" fontId="3" fillId="9" borderId="0" xfId="0" applyFont="1" applyFill="1" applyBorder="1"/>
    <xf numFmtId="0" fontId="0" fillId="2" borderId="56" xfId="0" applyFill="1" applyBorder="1"/>
    <xf numFmtId="0" fontId="0" fillId="3" borderId="6" xfId="0" applyFill="1" applyBorder="1" applyProtection="1">
      <protection locked="0"/>
    </xf>
    <xf numFmtId="0" fontId="0" fillId="2" borderId="57" xfId="0" applyFill="1" applyBorder="1"/>
    <xf numFmtId="0" fontId="0" fillId="2" borderId="14" xfId="0" applyFill="1" applyBorder="1"/>
    <xf numFmtId="0" fontId="0" fillId="3" borderId="58" xfId="0" applyFill="1" applyBorder="1" applyProtection="1">
      <protection locked="0"/>
    </xf>
    <xf numFmtId="2" fontId="6" fillId="14" borderId="39" xfId="0" applyNumberFormat="1" applyFont="1" applyFill="1" applyBorder="1"/>
    <xf numFmtId="2" fontId="6" fillId="14" borderId="40" xfId="0" applyNumberFormat="1" applyFont="1" applyFill="1" applyBorder="1" applyAlignment="1">
      <alignment horizontal="center"/>
    </xf>
    <xf numFmtId="2" fontId="6" fillId="14" borderId="7" xfId="0" applyNumberFormat="1" applyFont="1" applyFill="1" applyBorder="1" applyAlignment="1">
      <alignment horizontal="center"/>
    </xf>
    <xf numFmtId="0" fontId="6" fillId="14" borderId="41" xfId="0" applyFont="1" applyFill="1" applyBorder="1" applyAlignment="1">
      <alignment horizontal="center"/>
    </xf>
    <xf numFmtId="2" fontId="6" fillId="14" borderId="21" xfId="0" applyNumberFormat="1" applyFont="1" applyFill="1" applyBorder="1"/>
    <xf numFmtId="2" fontId="6" fillId="14" borderId="17" xfId="0" applyNumberFormat="1" applyFont="1" applyFill="1" applyBorder="1"/>
    <xf numFmtId="2" fontId="6" fillId="14" borderId="47" xfId="0" applyNumberFormat="1" applyFont="1" applyFill="1" applyBorder="1"/>
    <xf numFmtId="2" fontId="6" fillId="14" borderId="42" xfId="0" applyNumberFormat="1" applyFont="1" applyFill="1" applyBorder="1"/>
    <xf numFmtId="2" fontId="6" fillId="14" borderId="43" xfId="0" applyNumberFormat="1" applyFont="1" applyFill="1" applyBorder="1"/>
    <xf numFmtId="2" fontId="6" fillId="14" borderId="44" xfId="0" applyNumberFormat="1" applyFont="1" applyFill="1" applyBorder="1"/>
    <xf numFmtId="0" fontId="12" fillId="10" borderId="0" xfId="0" applyNumberFormat="1" applyFont="1" applyFill="1" applyAlignment="1" applyProtection="1">
      <alignment horizontal="left"/>
      <protection locked="0"/>
    </xf>
    <xf numFmtId="0" fontId="6" fillId="2" borderId="0" xfId="0" applyNumberFormat="1" applyFont="1" applyFill="1"/>
    <xf numFmtId="0" fontId="0" fillId="2" borderId="0" xfId="0" applyNumberFormat="1" applyFill="1"/>
    <xf numFmtId="0" fontId="12" fillId="9" borderId="0" xfId="0" applyFont="1" applyFill="1" applyProtection="1">
      <protection locked="0"/>
    </xf>
    <xf numFmtId="0" fontId="12" fillId="2" borderId="10" xfId="0" applyFont="1" applyFill="1" applyBorder="1"/>
    <xf numFmtId="0" fontId="3" fillId="2" borderId="0" xfId="0" applyFont="1" applyFill="1" applyProtection="1"/>
    <xf numFmtId="0" fontId="0" fillId="12" borderId="56" xfId="0" applyFill="1" applyBorder="1" applyProtection="1"/>
    <xf numFmtId="14" fontId="0" fillId="13" borderId="0" xfId="0" applyNumberFormat="1" applyFill="1" applyBorder="1" applyProtection="1"/>
    <xf numFmtId="0" fontId="0" fillId="9" borderId="0" xfId="0" applyFill="1" applyBorder="1" applyProtection="1"/>
    <xf numFmtId="0" fontId="0" fillId="9" borderId="31" xfId="0" applyFill="1" applyBorder="1" applyProtection="1"/>
    <xf numFmtId="0" fontId="0" fillId="3" borderId="3" xfId="0" applyFill="1" applyBorder="1"/>
    <xf numFmtId="0" fontId="0" fillId="3" borderId="59" xfId="0" applyFill="1" applyBorder="1"/>
    <xf numFmtId="0" fontId="0" fillId="2" borderId="38" xfId="0" applyFill="1" applyBorder="1" applyProtection="1"/>
    <xf numFmtId="0" fontId="12" fillId="12" borderId="2" xfId="0" applyFont="1" applyFill="1" applyBorder="1" applyProtection="1"/>
    <xf numFmtId="0" fontId="0" fillId="11" borderId="0" xfId="0" applyFill="1" applyBorder="1" applyProtection="1"/>
    <xf numFmtId="0" fontId="6" fillId="2" borderId="17" xfId="0" applyFont="1" applyFill="1" applyBorder="1" applyAlignment="1">
      <alignment horizontal="center"/>
    </xf>
    <xf numFmtId="0" fontId="0" fillId="2" borderId="10" xfId="0" applyNumberFormat="1" applyFill="1" applyBorder="1" applyAlignment="1" applyProtection="1">
      <alignment horizontal="left"/>
    </xf>
    <xf numFmtId="1" fontId="6" fillId="12" borderId="21" xfId="0" applyNumberFormat="1" applyFont="1" applyFill="1" applyBorder="1"/>
    <xf numFmtId="2" fontId="6" fillId="12" borderId="7" xfId="0" applyNumberFormat="1" applyFont="1" applyFill="1" applyBorder="1" applyAlignment="1">
      <alignment horizontal="center"/>
    </xf>
    <xf numFmtId="0" fontId="0" fillId="2" borderId="0" xfId="0" applyFill="1" applyAlignment="1">
      <alignment horizontal="left" vertical="top"/>
    </xf>
    <xf numFmtId="2" fontId="6" fillId="12" borderId="63" xfId="0" applyNumberFormat="1" applyFont="1" applyFill="1" applyBorder="1"/>
    <xf numFmtId="2" fontId="6" fillId="12" borderId="64" xfId="0" applyNumberFormat="1" applyFont="1" applyFill="1" applyBorder="1" applyAlignment="1">
      <alignment horizontal="center"/>
    </xf>
    <xf numFmtId="0" fontId="6" fillId="2" borderId="64" xfId="0" applyFont="1" applyFill="1" applyBorder="1" applyAlignment="1">
      <alignment horizontal="center" vertical="center" wrapText="1"/>
    </xf>
    <xf numFmtId="1" fontId="6" fillId="12" borderId="62" xfId="0" applyNumberFormat="1" applyFont="1" applyFill="1" applyBorder="1"/>
    <xf numFmtId="0" fontId="3" fillId="2" borderId="0" xfId="0" applyFont="1" applyFill="1" applyAlignment="1">
      <alignment horizontal="left" vertical="top"/>
    </xf>
    <xf numFmtId="0" fontId="6" fillId="12" borderId="7" xfId="0" applyFont="1" applyFill="1" applyBorder="1" applyAlignment="1">
      <alignment horizontal="center"/>
    </xf>
    <xf numFmtId="0" fontId="6" fillId="2" borderId="66" xfId="0" applyFont="1" applyFill="1" applyBorder="1" applyAlignment="1">
      <alignment horizontal="center" vertical="center" wrapText="1"/>
    </xf>
    <xf numFmtId="2" fontId="6" fillId="16" borderId="24" xfId="0" applyNumberFormat="1" applyFont="1" applyFill="1" applyBorder="1"/>
    <xf numFmtId="2" fontId="6" fillId="16" borderId="25" xfId="0" applyNumberFormat="1" applyFont="1" applyFill="1" applyBorder="1"/>
    <xf numFmtId="2" fontId="6" fillId="15" borderId="65" xfId="0" applyNumberFormat="1" applyFont="1" applyFill="1" applyBorder="1" applyAlignment="1">
      <alignment vertical="center"/>
    </xf>
    <xf numFmtId="2" fontId="6" fillId="16" borderId="17" xfId="0" applyNumberFormat="1" applyFont="1" applyFill="1" applyBorder="1"/>
    <xf numFmtId="2" fontId="6" fillId="16" borderId="27" xfId="0" applyNumberFormat="1" applyFont="1" applyFill="1" applyBorder="1"/>
    <xf numFmtId="2" fontId="6" fillId="15" borderId="24" xfId="0" applyNumberFormat="1" applyFont="1" applyFill="1" applyBorder="1" applyAlignment="1">
      <alignment vertical="center"/>
    </xf>
    <xf numFmtId="2" fontId="6" fillId="15" borderId="61" xfId="0" applyNumberFormat="1" applyFont="1" applyFill="1" applyBorder="1" applyAlignment="1">
      <alignment vertical="center"/>
    </xf>
    <xf numFmtId="2" fontId="6" fillId="15" borderId="17" xfId="0" applyNumberFormat="1" applyFont="1" applyFill="1" applyBorder="1" applyAlignment="1">
      <alignment vertical="center"/>
    </xf>
    <xf numFmtId="0" fontId="12" fillId="10" borderId="2" xfId="0" applyFont="1" applyFill="1" applyBorder="1" applyAlignment="1" applyProtection="1">
      <alignment horizontal="left"/>
      <protection locked="0"/>
    </xf>
    <xf numFmtId="0" fontId="12" fillId="3" borderId="3" xfId="0" applyFont="1" applyFill="1" applyBorder="1" applyProtection="1">
      <protection locked="0"/>
    </xf>
    <xf numFmtId="9" fontId="12" fillId="3" borderId="0" xfId="0" applyNumberFormat="1" applyFont="1" applyFill="1" applyProtection="1">
      <protection locked="0"/>
    </xf>
    <xf numFmtId="0" fontId="12" fillId="3" borderId="19" xfId="0" applyFont="1" applyFill="1" applyBorder="1" applyAlignment="1" applyProtection="1">
      <alignment horizontal="center"/>
      <protection locked="0"/>
    </xf>
    <xf numFmtId="0" fontId="12" fillId="3" borderId="18" xfId="0" applyFont="1" applyFill="1" applyBorder="1" applyAlignment="1" applyProtection="1">
      <alignment horizontal="center"/>
      <protection locked="0"/>
    </xf>
    <xf numFmtId="0" fontId="12" fillId="9" borderId="19" xfId="0" applyFont="1" applyFill="1" applyBorder="1" applyAlignment="1" applyProtection="1">
      <alignment horizontal="center"/>
      <protection locked="0"/>
    </xf>
    <xf numFmtId="0" fontId="12" fillId="8" borderId="50" xfId="0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Protection="1">
      <protection locked="0"/>
    </xf>
    <xf numFmtId="0" fontId="12" fillId="2" borderId="0" xfId="0" applyFont="1" applyFill="1" applyBorder="1" applyAlignment="1" applyProtection="1">
      <alignment horizontal="left"/>
      <protection locked="0"/>
    </xf>
    <xf numFmtId="0" fontId="12" fillId="2" borderId="0" xfId="0" applyNumberFormat="1" applyFont="1" applyFill="1" applyBorder="1" applyAlignment="1" applyProtection="1">
      <alignment horizontal="left"/>
    </xf>
    <xf numFmtId="0" fontId="12" fillId="2" borderId="31" xfId="0" applyFont="1" applyFill="1" applyBorder="1" applyAlignment="1" applyProtection="1">
      <alignment horizontal="left"/>
      <protection locked="0"/>
    </xf>
    <xf numFmtId="1" fontId="12" fillId="9" borderId="0" xfId="0" applyNumberFormat="1" applyFont="1" applyFill="1" applyBorder="1" applyAlignment="1" applyProtection="1">
      <alignment horizontal="left"/>
      <protection locked="0"/>
    </xf>
    <xf numFmtId="0" fontId="0" fillId="9" borderId="0" xfId="0" applyFill="1" applyAlignment="1" applyProtection="1">
      <alignment horizontal="left"/>
      <protection locked="0"/>
    </xf>
    <xf numFmtId="2" fontId="14" fillId="2" borderId="60" xfId="0" applyNumberFormat="1" applyFont="1" applyFill="1" applyBorder="1" applyAlignment="1">
      <alignment horizontal="center"/>
    </xf>
    <xf numFmtId="2" fontId="7" fillId="2" borderId="60" xfId="0" applyNumberFormat="1" applyFont="1" applyFill="1" applyBorder="1" applyAlignment="1">
      <alignment horizontal="center"/>
    </xf>
    <xf numFmtId="0" fontId="0" fillId="2" borderId="0" xfId="0" applyFill="1" applyAlignment="1" applyProtection="1">
      <alignment horizontal="center"/>
    </xf>
    <xf numFmtId="0" fontId="0" fillId="2" borderId="60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</cellXfs>
  <cellStyles count="18">
    <cellStyle name="Date" xfId="1" xr:uid="{00000000-0005-0000-0000-000000000000}"/>
    <cellStyle name="Date 2" xfId="2" xr:uid="{00000000-0005-0000-0000-000001000000}"/>
    <cellStyle name="Date 3" xfId="3" xr:uid="{00000000-0005-0000-0000-000002000000}"/>
    <cellStyle name="Fixed" xfId="4" xr:uid="{00000000-0005-0000-0000-000003000000}"/>
    <cellStyle name="Fixed 2" xfId="5" xr:uid="{00000000-0005-0000-0000-000004000000}"/>
    <cellStyle name="Fixed 3" xfId="6" xr:uid="{00000000-0005-0000-0000-000005000000}"/>
    <cellStyle name="HEADING1" xfId="7" xr:uid="{00000000-0005-0000-0000-000006000000}"/>
    <cellStyle name="HEADING1 2" xfId="8" xr:uid="{00000000-0005-0000-0000-000007000000}"/>
    <cellStyle name="HEADING2" xfId="9" xr:uid="{00000000-0005-0000-0000-000008000000}"/>
    <cellStyle name="HEADING2 2" xfId="10" xr:uid="{00000000-0005-0000-0000-000009000000}"/>
    <cellStyle name="Normal" xfId="0" builtinId="0"/>
    <cellStyle name="Normal 2" xfId="11" xr:uid="{00000000-0005-0000-0000-00000B000000}"/>
    <cellStyle name="Normal 2 2" xfId="12" xr:uid="{00000000-0005-0000-0000-00000C000000}"/>
    <cellStyle name="Normal 3" xfId="13" xr:uid="{00000000-0005-0000-0000-00000D000000}"/>
    <cellStyle name="Total" xfId="14" builtinId="25" customBuiltin="1"/>
    <cellStyle name="Total 2" xfId="15" xr:uid="{00000000-0005-0000-0000-00000F000000}"/>
    <cellStyle name="Total 2 2" xfId="16" xr:uid="{00000000-0005-0000-0000-000010000000}"/>
    <cellStyle name="Total 3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139"/>
  <sheetViews>
    <sheetView showGridLines="0" tabSelected="1" zoomScaleNormal="100" zoomScaleSheetLayoutView="100" workbookViewId="0">
      <selection activeCell="C8" sqref="C8"/>
    </sheetView>
  </sheetViews>
  <sheetFormatPr defaultRowHeight="15.5" x14ac:dyDescent="0.35"/>
  <cols>
    <col min="1" max="1" width="10.69140625" customWidth="1"/>
    <col min="2" max="2" width="10.3046875" customWidth="1"/>
    <col min="3" max="3" width="10.765625" customWidth="1"/>
    <col min="4" max="4" width="11.3046875" customWidth="1"/>
    <col min="5" max="5" width="10.765625" customWidth="1"/>
    <col min="6" max="6" width="9.765625" customWidth="1"/>
    <col min="7" max="7" width="10.23046875" customWidth="1"/>
    <col min="8" max="8" width="11.3046875" customWidth="1"/>
    <col min="9" max="9" width="11" customWidth="1"/>
    <col min="10" max="10" width="11.53515625" customWidth="1"/>
    <col min="205" max="206" width="1.84375" customWidth="1"/>
  </cols>
  <sheetData>
    <row r="1" spans="1:11" x14ac:dyDescent="0.35">
      <c r="A1" s="1"/>
      <c r="B1" s="1"/>
      <c r="C1" s="2"/>
      <c r="D1" s="2" t="s">
        <v>231</v>
      </c>
      <c r="E1" s="2"/>
      <c r="F1" s="2"/>
      <c r="G1" s="1"/>
      <c r="H1" s="1"/>
      <c r="I1" s="1"/>
      <c r="J1" s="1"/>
      <c r="K1" s="22"/>
    </row>
    <row r="2" spans="1:11" ht="16" thickBot="1" x14ac:dyDescent="0.4">
      <c r="C2" s="4" t="s">
        <v>247</v>
      </c>
      <c r="D2" s="4"/>
      <c r="E2" s="15"/>
      <c r="F2" s="4"/>
      <c r="K2" s="22"/>
    </row>
    <row r="3" spans="1:11" x14ac:dyDescent="0.35">
      <c r="A3" s="171" t="s">
        <v>236</v>
      </c>
      <c r="B3" s="1"/>
      <c r="C3" s="281"/>
      <c r="D3" s="174"/>
      <c r="E3" s="174"/>
      <c r="F3" s="193"/>
      <c r="G3" s="194"/>
      <c r="H3" s="259"/>
      <c r="I3" s="194"/>
      <c r="J3" s="252"/>
      <c r="K3" s="22"/>
    </row>
    <row r="4" spans="1:11" x14ac:dyDescent="0.35">
      <c r="A4" s="143" t="s">
        <v>50</v>
      </c>
      <c r="C4" s="189"/>
      <c r="D4" s="175"/>
      <c r="E4" s="175"/>
      <c r="F4" s="195" t="s">
        <v>241</v>
      </c>
      <c r="G4" s="183"/>
      <c r="H4" s="192"/>
      <c r="I4" s="176"/>
      <c r="J4" s="176"/>
      <c r="K4" s="22"/>
    </row>
    <row r="5" spans="1:11" x14ac:dyDescent="0.35">
      <c r="A5" s="172" t="s">
        <v>83</v>
      </c>
      <c r="C5" s="190"/>
      <c r="D5" s="175"/>
      <c r="E5" s="175"/>
      <c r="H5" s="249"/>
      <c r="I5" s="254"/>
      <c r="J5" s="255"/>
      <c r="K5" s="22"/>
    </row>
    <row r="6" spans="1:11" x14ac:dyDescent="0.35">
      <c r="A6" s="172" t="s">
        <v>150</v>
      </c>
      <c r="C6" s="246"/>
      <c r="D6" s="176"/>
      <c r="E6" s="176"/>
      <c r="H6" s="182"/>
      <c r="I6" s="182"/>
      <c r="J6" s="182"/>
      <c r="K6" s="22"/>
    </row>
    <row r="7" spans="1:11" x14ac:dyDescent="0.35">
      <c r="A7" s="143" t="s">
        <v>176</v>
      </c>
      <c r="C7" s="190"/>
      <c r="D7" s="175"/>
      <c r="E7" s="175"/>
      <c r="F7" s="195" t="s">
        <v>55</v>
      </c>
      <c r="G7" s="253"/>
      <c r="H7" s="192"/>
      <c r="I7" s="254"/>
      <c r="J7" s="255"/>
      <c r="K7" s="22"/>
    </row>
    <row r="8" spans="1:11" ht="16" thickBot="1" x14ac:dyDescent="0.4">
      <c r="A8" s="142" t="s">
        <v>180</v>
      </c>
      <c r="B8" s="26"/>
      <c r="C8" s="191"/>
      <c r="D8" s="177"/>
      <c r="E8" s="177"/>
      <c r="F8" s="26"/>
      <c r="G8" s="26"/>
      <c r="H8" s="211"/>
      <c r="I8" s="211"/>
      <c r="J8" s="258"/>
      <c r="K8" s="22"/>
    </row>
    <row r="9" spans="1:11" ht="16.5" thickTop="1" thickBot="1" x14ac:dyDescent="0.4">
      <c r="A9" s="132" t="s">
        <v>113</v>
      </c>
      <c r="B9" s="66"/>
      <c r="C9" s="66"/>
      <c r="D9" s="66"/>
      <c r="E9" s="66"/>
      <c r="F9" s="66"/>
      <c r="G9" s="66"/>
      <c r="H9" s="66"/>
      <c r="I9" s="66"/>
      <c r="J9" s="66"/>
      <c r="K9" s="22"/>
    </row>
    <row r="10" spans="1:11" x14ac:dyDescent="0.35">
      <c r="A10" s="138" t="s">
        <v>112</v>
      </c>
      <c r="B10" s="1"/>
      <c r="C10" s="10" t="s">
        <v>35</v>
      </c>
      <c r="D10" s="73"/>
      <c r="E10" s="1" t="s">
        <v>52</v>
      </c>
      <c r="F10" s="73"/>
      <c r="G10" s="1" t="s">
        <v>133</v>
      </c>
      <c r="H10" s="1"/>
      <c r="I10" s="1">
        <f>F10-D10</f>
        <v>0</v>
      </c>
      <c r="J10" s="231"/>
      <c r="K10" s="22"/>
    </row>
    <row r="11" spans="1:11" x14ac:dyDescent="0.35">
      <c r="A11" s="178" t="s">
        <v>237</v>
      </c>
      <c r="B11" s="234"/>
      <c r="C11" s="6" t="s">
        <v>106</v>
      </c>
      <c r="D11" s="3"/>
      <c r="E11" s="282"/>
      <c r="F11" s="256"/>
      <c r="G11" s="256"/>
      <c r="H11" s="256"/>
      <c r="I11" s="256"/>
      <c r="J11" s="257"/>
      <c r="K11" s="22"/>
    </row>
    <row r="12" spans="1:11" x14ac:dyDescent="0.35">
      <c r="A12" s="144" t="s">
        <v>238</v>
      </c>
      <c r="B12" s="235"/>
      <c r="C12" s="11" t="s">
        <v>64</v>
      </c>
      <c r="E12" s="156"/>
      <c r="F12" s="8"/>
      <c r="G12" s="8"/>
      <c r="H12" s="8"/>
      <c r="I12" s="8"/>
      <c r="J12" s="8"/>
      <c r="K12" s="22"/>
    </row>
    <row r="13" spans="1:11" x14ac:dyDescent="0.35">
      <c r="A13" s="170" t="s">
        <v>239</v>
      </c>
      <c r="B13" s="74"/>
      <c r="C13" s="11" t="s">
        <v>243</v>
      </c>
      <c r="E13" s="283"/>
      <c r="F13" s="8"/>
      <c r="G13" s="8"/>
      <c r="H13" s="8"/>
      <c r="I13" s="8"/>
      <c r="J13" s="8"/>
      <c r="K13" s="22"/>
    </row>
    <row r="14" spans="1:11" x14ac:dyDescent="0.35">
      <c r="C14" s="11" t="s">
        <v>244</v>
      </c>
      <c r="E14" s="156"/>
      <c r="F14" s="8"/>
      <c r="G14" s="8"/>
      <c r="H14" s="8"/>
      <c r="I14" s="8"/>
      <c r="J14" s="8"/>
      <c r="K14" s="22"/>
    </row>
    <row r="15" spans="1:11" x14ac:dyDescent="0.35">
      <c r="A15" s="3" t="s">
        <v>164</v>
      </c>
      <c r="B15" s="75"/>
      <c r="C15" s="11" t="s">
        <v>70</v>
      </c>
      <c r="E15" s="156"/>
      <c r="F15" s="8"/>
      <c r="G15" s="8"/>
      <c r="H15" s="8"/>
      <c r="I15" s="8"/>
      <c r="J15" s="8"/>
      <c r="K15" s="22"/>
    </row>
    <row r="16" spans="1:11" x14ac:dyDescent="0.35">
      <c r="C16" s="179" t="s">
        <v>250</v>
      </c>
      <c r="E16" s="214"/>
      <c r="F16" s="180"/>
      <c r="G16" s="181"/>
      <c r="H16" s="181"/>
      <c r="I16" s="181"/>
      <c r="J16" s="169"/>
      <c r="K16" s="22"/>
    </row>
    <row r="17" spans="1:12" ht="16" thickBot="1" x14ac:dyDescent="0.4">
      <c r="A17" s="170"/>
      <c r="B17" s="224"/>
      <c r="C17" s="179" t="s">
        <v>240</v>
      </c>
      <c r="E17" s="215"/>
      <c r="F17" s="26" t="s">
        <v>74</v>
      </c>
      <c r="G17" s="26" t="s">
        <v>53</v>
      </c>
      <c r="H17" s="26"/>
      <c r="I17" s="78"/>
      <c r="J17" s="141" t="s">
        <v>80</v>
      </c>
      <c r="K17" s="22"/>
    </row>
    <row r="18" spans="1:12" ht="16" thickTop="1" x14ac:dyDescent="0.35">
      <c r="A18" s="54" t="s">
        <v>204</v>
      </c>
      <c r="B18" s="7"/>
      <c r="C18" s="7"/>
      <c r="D18" s="7"/>
      <c r="E18" s="66"/>
      <c r="F18" s="66"/>
      <c r="G18" s="66"/>
      <c r="H18" s="66"/>
      <c r="I18" s="66"/>
      <c r="J18" s="66"/>
      <c r="K18" s="22"/>
    </row>
    <row r="19" spans="1:12" x14ac:dyDescent="0.35">
      <c r="A19" s="114" t="s">
        <v>144</v>
      </c>
      <c r="B19" s="115" t="s">
        <v>43</v>
      </c>
      <c r="C19" s="116" t="s">
        <v>91</v>
      </c>
      <c r="D19" s="115" t="s">
        <v>44</v>
      </c>
      <c r="E19" s="115" t="s">
        <v>147</v>
      </c>
      <c r="F19" s="115" t="s">
        <v>42</v>
      </c>
      <c r="G19" s="116" t="s">
        <v>149</v>
      </c>
      <c r="H19" s="115" t="s">
        <v>205</v>
      </c>
      <c r="I19" s="115" t="s">
        <v>38</v>
      </c>
      <c r="J19" s="229"/>
      <c r="K19" s="22"/>
    </row>
    <row r="20" spans="1:12" ht="16" thickBot="1" x14ac:dyDescent="0.4">
      <c r="A20" s="118"/>
      <c r="B20" s="119"/>
      <c r="C20" s="168"/>
      <c r="D20" s="284"/>
      <c r="E20" s="284"/>
      <c r="F20" s="284"/>
      <c r="G20" s="285"/>
      <c r="H20" s="286"/>
      <c r="I20" s="287"/>
      <c r="J20" s="228"/>
      <c r="K20" s="22"/>
    </row>
    <row r="21" spans="1:12" ht="16" thickTop="1" x14ac:dyDescent="0.35">
      <c r="A21" s="11" t="s">
        <v>146</v>
      </c>
      <c r="B21" s="66"/>
      <c r="C21" s="66"/>
      <c r="D21" s="66"/>
      <c r="E21" s="117"/>
      <c r="F21" s="65" t="s">
        <v>135</v>
      </c>
      <c r="G21" s="66"/>
      <c r="H21" s="66"/>
      <c r="I21" s="66"/>
      <c r="J21" s="117"/>
      <c r="K21" s="22"/>
    </row>
    <row r="22" spans="1:12" x14ac:dyDescent="0.35">
      <c r="A22" s="16" t="s">
        <v>7</v>
      </c>
      <c r="F22" s="17" t="s">
        <v>87</v>
      </c>
      <c r="K22" s="22"/>
    </row>
    <row r="23" spans="1:12" x14ac:dyDescent="0.35">
      <c r="A23" s="17" t="s">
        <v>11</v>
      </c>
      <c r="F23" s="17" t="s">
        <v>40</v>
      </c>
      <c r="K23" s="22"/>
    </row>
    <row r="24" spans="1:12" x14ac:dyDescent="0.35">
      <c r="A24" s="17" t="s">
        <v>13</v>
      </c>
      <c r="F24" s="17" t="s">
        <v>46</v>
      </c>
      <c r="K24" s="22"/>
    </row>
    <row r="25" spans="1:12" x14ac:dyDescent="0.35">
      <c r="A25" s="17" t="s">
        <v>15</v>
      </c>
      <c r="F25" s="18" t="s">
        <v>82</v>
      </c>
      <c r="K25" s="22"/>
    </row>
    <row r="26" spans="1:12" x14ac:dyDescent="0.35">
      <c r="A26" s="11"/>
      <c r="B26" s="19" t="s">
        <v>21</v>
      </c>
      <c r="F26" s="11"/>
      <c r="K26" s="22"/>
    </row>
    <row r="27" spans="1:12" x14ac:dyDescent="0.35">
      <c r="A27" s="7" t="s">
        <v>112</v>
      </c>
      <c r="B27" s="7"/>
      <c r="C27" s="7" t="s">
        <v>62</v>
      </c>
      <c r="D27" s="7"/>
      <c r="E27" s="7"/>
      <c r="F27" s="7"/>
      <c r="G27" s="7"/>
      <c r="H27" s="7"/>
      <c r="I27" s="7"/>
      <c r="J27" s="7"/>
      <c r="K27" s="22"/>
    </row>
    <row r="28" spans="1:12" ht="16" thickTop="1" x14ac:dyDescent="0.35">
      <c r="A28" s="7" t="s">
        <v>206</v>
      </c>
      <c r="B28" s="5" t="s">
        <v>66</v>
      </c>
      <c r="C28" s="5" t="s">
        <v>179</v>
      </c>
      <c r="D28" s="5" t="s">
        <v>208</v>
      </c>
      <c r="E28" s="5" t="s">
        <v>49</v>
      </c>
      <c r="F28" s="5" t="s">
        <v>207</v>
      </c>
      <c r="G28" s="20" t="s">
        <v>33</v>
      </c>
      <c r="H28" s="20" t="s">
        <v>251</v>
      </c>
      <c r="I28" s="20" t="s">
        <v>57</v>
      </c>
      <c r="J28" s="20" t="s">
        <v>261</v>
      </c>
      <c r="K28" s="85" t="s">
        <v>152</v>
      </c>
      <c r="L28" s="66"/>
    </row>
    <row r="29" spans="1:12" x14ac:dyDescent="0.35">
      <c r="A29" s="288"/>
      <c r="B29" s="76"/>
      <c r="C29" s="76"/>
      <c r="D29" s="76"/>
      <c r="E29" s="76"/>
      <c r="F29" s="76"/>
      <c r="G29" s="76"/>
      <c r="H29" s="76"/>
      <c r="I29" s="76"/>
      <c r="J29" s="76"/>
      <c r="K29" s="86">
        <f t="shared" ref="K29:K60" si="0">SUM(G29:J29)</f>
        <v>0</v>
      </c>
      <c r="L29" s="66"/>
    </row>
    <row r="30" spans="1:12" x14ac:dyDescent="0.35">
      <c r="A30" s="288"/>
      <c r="B30" s="76"/>
      <c r="C30" s="76"/>
      <c r="D30" s="76"/>
      <c r="E30" s="76"/>
      <c r="F30" s="76"/>
      <c r="G30" s="76"/>
      <c r="H30" s="76"/>
      <c r="I30" s="76"/>
      <c r="J30" s="76"/>
      <c r="K30" s="86">
        <f t="shared" si="0"/>
        <v>0</v>
      </c>
      <c r="L30" s="66"/>
    </row>
    <row r="31" spans="1:12" x14ac:dyDescent="0.35">
      <c r="A31" s="288"/>
      <c r="B31" s="76"/>
      <c r="C31" s="76"/>
      <c r="D31" s="76"/>
      <c r="E31" s="76"/>
      <c r="F31" s="76"/>
      <c r="G31" s="76"/>
      <c r="H31" s="76"/>
      <c r="I31" s="76"/>
      <c r="J31" s="76"/>
      <c r="K31" s="86">
        <f t="shared" si="0"/>
        <v>0</v>
      </c>
      <c r="L31" s="66"/>
    </row>
    <row r="32" spans="1:12" x14ac:dyDescent="0.35">
      <c r="A32" s="288"/>
      <c r="B32" s="76"/>
      <c r="C32" s="76"/>
      <c r="D32" s="76"/>
      <c r="E32" s="76"/>
      <c r="F32" s="76"/>
      <c r="G32" s="76"/>
      <c r="H32" s="76"/>
      <c r="I32" s="76"/>
      <c r="J32" s="76"/>
      <c r="K32" s="86">
        <f t="shared" si="0"/>
        <v>0</v>
      </c>
      <c r="L32" s="66"/>
    </row>
    <row r="33" spans="1:12" x14ac:dyDescent="0.35">
      <c r="A33" s="288"/>
      <c r="B33" s="76"/>
      <c r="C33" s="76"/>
      <c r="D33" s="76"/>
      <c r="E33" s="76"/>
      <c r="F33" s="76"/>
      <c r="G33" s="76"/>
      <c r="H33" s="76"/>
      <c r="I33" s="76"/>
      <c r="J33" s="76"/>
      <c r="K33" s="86">
        <f t="shared" si="0"/>
        <v>0</v>
      </c>
      <c r="L33" s="66"/>
    </row>
    <row r="34" spans="1:12" x14ac:dyDescent="0.35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86">
        <f t="shared" si="0"/>
        <v>0</v>
      </c>
      <c r="L34" s="66"/>
    </row>
    <row r="35" spans="1:12" x14ac:dyDescent="0.35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86">
        <f t="shared" si="0"/>
        <v>0</v>
      </c>
      <c r="L35" s="66"/>
    </row>
    <row r="36" spans="1:12" x14ac:dyDescent="0.3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86">
        <f t="shared" si="0"/>
        <v>0</v>
      </c>
      <c r="L36" s="66"/>
    </row>
    <row r="37" spans="1:12" x14ac:dyDescent="0.3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86">
        <f t="shared" si="0"/>
        <v>0</v>
      </c>
      <c r="L37" s="66"/>
    </row>
    <row r="38" spans="1:12" x14ac:dyDescent="0.3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86">
        <f t="shared" si="0"/>
        <v>0</v>
      </c>
      <c r="L38" s="66"/>
    </row>
    <row r="39" spans="1:12" x14ac:dyDescent="0.3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86">
        <f t="shared" si="0"/>
        <v>0</v>
      </c>
      <c r="L39" s="66"/>
    </row>
    <row r="40" spans="1:12" x14ac:dyDescent="0.35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86">
        <f t="shared" si="0"/>
        <v>0</v>
      </c>
      <c r="L40" s="66"/>
    </row>
    <row r="41" spans="1:12" x14ac:dyDescent="0.35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86">
        <f t="shared" si="0"/>
        <v>0</v>
      </c>
      <c r="L41" s="66"/>
    </row>
    <row r="42" spans="1:12" x14ac:dyDescent="0.35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86">
        <f t="shared" si="0"/>
        <v>0</v>
      </c>
      <c r="L42" s="66"/>
    </row>
    <row r="43" spans="1:12" x14ac:dyDescent="0.3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86">
        <f t="shared" si="0"/>
        <v>0</v>
      </c>
      <c r="L43" s="66"/>
    </row>
    <row r="44" spans="1:12" x14ac:dyDescent="0.35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86">
        <f t="shared" si="0"/>
        <v>0</v>
      </c>
      <c r="L44" s="66"/>
    </row>
    <row r="45" spans="1:12" x14ac:dyDescent="0.35">
      <c r="A45" s="75"/>
      <c r="B45" s="77"/>
      <c r="C45" s="77"/>
      <c r="D45" s="77"/>
      <c r="E45" s="77"/>
      <c r="F45" s="77"/>
      <c r="G45" s="77"/>
      <c r="H45" s="77"/>
      <c r="I45" s="77"/>
      <c r="J45" s="77"/>
      <c r="K45" s="86">
        <f t="shared" si="0"/>
        <v>0</v>
      </c>
      <c r="L45" s="66"/>
    </row>
    <row r="46" spans="1:12" x14ac:dyDescent="0.35">
      <c r="A46" s="75"/>
      <c r="B46" s="77"/>
      <c r="C46" s="77"/>
      <c r="D46" s="77"/>
      <c r="E46" s="77"/>
      <c r="F46" s="77"/>
      <c r="G46" s="77"/>
      <c r="H46" s="77"/>
      <c r="I46" s="77"/>
      <c r="J46" s="77"/>
      <c r="K46" s="86">
        <f t="shared" si="0"/>
        <v>0</v>
      </c>
      <c r="L46" s="66"/>
    </row>
    <row r="47" spans="1:12" x14ac:dyDescent="0.35">
      <c r="A47" s="75"/>
      <c r="B47" s="77"/>
      <c r="C47" s="77"/>
      <c r="D47" s="77"/>
      <c r="E47" s="77"/>
      <c r="F47" s="77"/>
      <c r="G47" s="77"/>
      <c r="H47" s="77"/>
      <c r="I47" s="77"/>
      <c r="J47" s="77"/>
      <c r="K47" s="86">
        <f t="shared" si="0"/>
        <v>0</v>
      </c>
      <c r="L47" s="66"/>
    </row>
    <row r="48" spans="1:12" x14ac:dyDescent="0.35">
      <c r="A48" s="75"/>
      <c r="B48" s="77"/>
      <c r="C48" s="77"/>
      <c r="D48" s="77"/>
      <c r="E48" s="77"/>
      <c r="F48" s="77"/>
      <c r="G48" s="77"/>
      <c r="H48" s="77"/>
      <c r="I48" s="77"/>
      <c r="J48" s="77"/>
      <c r="K48" s="86">
        <f t="shared" si="0"/>
        <v>0</v>
      </c>
      <c r="L48" s="66"/>
    </row>
    <row r="49" spans="1:12" x14ac:dyDescent="0.35">
      <c r="A49" s="75"/>
      <c r="B49" s="77"/>
      <c r="C49" s="77"/>
      <c r="D49" s="77"/>
      <c r="E49" s="77"/>
      <c r="F49" s="77"/>
      <c r="G49" s="77"/>
      <c r="H49" s="77"/>
      <c r="I49" s="77"/>
      <c r="J49" s="77"/>
      <c r="K49" s="86">
        <f t="shared" si="0"/>
        <v>0</v>
      </c>
      <c r="L49" s="66"/>
    </row>
    <row r="50" spans="1:12" x14ac:dyDescent="0.35">
      <c r="A50" s="75"/>
      <c r="B50" s="77"/>
      <c r="C50" s="77"/>
      <c r="D50" s="77"/>
      <c r="E50" s="77"/>
      <c r="F50" s="77"/>
      <c r="G50" s="77"/>
      <c r="H50" s="77"/>
      <c r="I50" s="77"/>
      <c r="J50" s="77"/>
      <c r="K50" s="86">
        <f t="shared" si="0"/>
        <v>0</v>
      </c>
      <c r="L50" s="66"/>
    </row>
    <row r="51" spans="1:12" x14ac:dyDescent="0.35">
      <c r="A51" s="75"/>
      <c r="B51" s="77"/>
      <c r="C51" s="77"/>
      <c r="D51" s="77"/>
      <c r="E51" s="77"/>
      <c r="F51" s="77"/>
      <c r="G51" s="77"/>
      <c r="H51" s="77"/>
      <c r="I51" s="77"/>
      <c r="J51" s="77"/>
      <c r="K51" s="86">
        <f t="shared" si="0"/>
        <v>0</v>
      </c>
      <c r="L51" s="66"/>
    </row>
    <row r="52" spans="1:12" x14ac:dyDescent="0.35">
      <c r="A52" s="75"/>
      <c r="B52" s="77"/>
      <c r="C52" s="77"/>
      <c r="D52" s="77"/>
      <c r="E52" s="77"/>
      <c r="F52" s="77"/>
      <c r="G52" s="77"/>
      <c r="H52" s="77"/>
      <c r="I52" s="77"/>
      <c r="J52" s="77"/>
      <c r="K52" s="86">
        <f t="shared" si="0"/>
        <v>0</v>
      </c>
      <c r="L52" s="66"/>
    </row>
    <row r="53" spans="1:12" x14ac:dyDescent="0.35">
      <c r="A53" s="75"/>
      <c r="B53" s="77"/>
      <c r="C53" s="77"/>
      <c r="D53" s="77"/>
      <c r="E53" s="77"/>
      <c r="F53" s="77"/>
      <c r="G53" s="77"/>
      <c r="H53" s="77"/>
      <c r="I53" s="77"/>
      <c r="J53" s="77"/>
      <c r="K53" s="86">
        <f t="shared" si="0"/>
        <v>0</v>
      </c>
      <c r="L53" s="66"/>
    </row>
    <row r="54" spans="1:12" x14ac:dyDescent="0.35">
      <c r="A54" s="75"/>
      <c r="B54" s="77"/>
      <c r="C54" s="77"/>
      <c r="D54" s="77"/>
      <c r="E54" s="77"/>
      <c r="F54" s="77"/>
      <c r="G54" s="77"/>
      <c r="H54" s="77"/>
      <c r="I54" s="77"/>
      <c r="J54" s="77"/>
      <c r="K54" s="86">
        <f t="shared" si="0"/>
        <v>0</v>
      </c>
      <c r="L54" s="66"/>
    </row>
    <row r="55" spans="1:12" x14ac:dyDescent="0.35">
      <c r="A55" s="75"/>
      <c r="B55" s="77"/>
      <c r="C55" s="77"/>
      <c r="D55" s="77"/>
      <c r="E55" s="77"/>
      <c r="F55" s="77"/>
      <c r="G55" s="77"/>
      <c r="H55" s="77"/>
      <c r="I55" s="77"/>
      <c r="J55" s="77"/>
      <c r="K55" s="86">
        <f t="shared" si="0"/>
        <v>0</v>
      </c>
      <c r="L55" s="66"/>
    </row>
    <row r="56" spans="1:12" x14ac:dyDescent="0.35">
      <c r="A56" s="75"/>
      <c r="B56" s="77"/>
      <c r="C56" s="77"/>
      <c r="D56" s="77"/>
      <c r="E56" s="77"/>
      <c r="F56" s="77"/>
      <c r="G56" s="77"/>
      <c r="H56" s="77"/>
      <c r="I56" s="77"/>
      <c r="J56" s="77"/>
      <c r="K56" s="86">
        <f t="shared" si="0"/>
        <v>0</v>
      </c>
      <c r="L56" s="66"/>
    </row>
    <row r="57" spans="1:12" x14ac:dyDescent="0.35">
      <c r="A57" s="75"/>
      <c r="B57" s="77"/>
      <c r="C57" s="77"/>
      <c r="D57" s="77"/>
      <c r="E57" s="77"/>
      <c r="F57" s="77"/>
      <c r="G57" s="77"/>
      <c r="H57" s="77"/>
      <c r="I57" s="77"/>
      <c r="J57" s="77"/>
      <c r="K57" s="86">
        <f t="shared" si="0"/>
        <v>0</v>
      </c>
      <c r="L57" s="66"/>
    </row>
    <row r="58" spans="1:12" x14ac:dyDescent="0.35">
      <c r="A58" s="75"/>
      <c r="B58" s="77"/>
      <c r="C58" s="77"/>
      <c r="D58" s="77"/>
      <c r="E58" s="77"/>
      <c r="F58" s="77"/>
      <c r="G58" s="77"/>
      <c r="H58" s="77"/>
      <c r="I58" s="77"/>
      <c r="J58" s="77"/>
      <c r="K58" s="86">
        <f t="shared" si="0"/>
        <v>0</v>
      </c>
      <c r="L58" s="66"/>
    </row>
    <row r="59" spans="1:12" x14ac:dyDescent="0.35">
      <c r="A59" s="75"/>
      <c r="B59" s="77"/>
      <c r="C59" s="77"/>
      <c r="D59" s="77"/>
      <c r="E59" s="77"/>
      <c r="F59" s="77"/>
      <c r="G59" s="77"/>
      <c r="H59" s="77"/>
      <c r="I59" s="77"/>
      <c r="J59" s="77"/>
      <c r="K59" s="86">
        <f t="shared" si="0"/>
        <v>0</v>
      </c>
      <c r="L59" s="66"/>
    </row>
    <row r="60" spans="1:12" x14ac:dyDescent="0.35">
      <c r="A60" s="75"/>
      <c r="B60" s="77"/>
      <c r="C60" s="77"/>
      <c r="D60" s="77"/>
      <c r="E60" s="77"/>
      <c r="F60" s="77"/>
      <c r="G60" s="77"/>
      <c r="H60" s="77"/>
      <c r="I60" s="77"/>
      <c r="J60" s="77"/>
      <c r="K60" s="86">
        <f t="shared" si="0"/>
        <v>0</v>
      </c>
      <c r="L60" s="66"/>
    </row>
    <row r="61" spans="1:12" x14ac:dyDescent="0.35">
      <c r="A61" s="75"/>
      <c r="B61" s="77"/>
      <c r="C61" s="77"/>
      <c r="D61" s="77"/>
      <c r="E61" s="77"/>
      <c r="F61" s="77"/>
      <c r="G61" s="77"/>
      <c r="H61" s="77"/>
      <c r="I61" s="77"/>
      <c r="J61" s="77"/>
      <c r="K61" s="86">
        <f t="shared" ref="K61:K92" si="1">SUM(G61:J61)</f>
        <v>0</v>
      </c>
      <c r="L61" s="66"/>
    </row>
    <row r="62" spans="1:12" x14ac:dyDescent="0.35">
      <c r="A62" s="75"/>
      <c r="B62" s="77"/>
      <c r="C62" s="77"/>
      <c r="D62" s="77"/>
      <c r="E62" s="77"/>
      <c r="F62" s="77"/>
      <c r="G62" s="77"/>
      <c r="H62" s="77"/>
      <c r="I62" s="77"/>
      <c r="J62" s="77"/>
      <c r="K62" s="86">
        <f t="shared" si="1"/>
        <v>0</v>
      </c>
      <c r="L62" s="66"/>
    </row>
    <row r="63" spans="1:12" x14ac:dyDescent="0.35">
      <c r="A63" s="75"/>
      <c r="B63" s="77"/>
      <c r="C63" s="77"/>
      <c r="D63" s="77"/>
      <c r="E63" s="77"/>
      <c r="F63" s="77"/>
      <c r="G63" s="77"/>
      <c r="H63" s="77"/>
      <c r="I63" s="77"/>
      <c r="J63" s="77"/>
      <c r="K63" s="86">
        <f t="shared" si="1"/>
        <v>0</v>
      </c>
      <c r="L63" s="66"/>
    </row>
    <row r="64" spans="1:12" x14ac:dyDescent="0.35">
      <c r="A64" s="75"/>
      <c r="B64" s="77"/>
      <c r="C64" s="77"/>
      <c r="D64" s="77"/>
      <c r="E64" s="77"/>
      <c r="F64" s="77"/>
      <c r="G64" s="77"/>
      <c r="H64" s="77"/>
      <c r="I64" s="77"/>
      <c r="J64" s="77"/>
      <c r="K64" s="86">
        <f t="shared" si="1"/>
        <v>0</v>
      </c>
      <c r="L64" s="66"/>
    </row>
    <row r="65" spans="1:12" x14ac:dyDescent="0.35">
      <c r="A65" s="75"/>
      <c r="B65" s="77"/>
      <c r="C65" s="77"/>
      <c r="D65" s="77"/>
      <c r="E65" s="77"/>
      <c r="F65" s="77"/>
      <c r="G65" s="77"/>
      <c r="H65" s="77"/>
      <c r="I65" s="77"/>
      <c r="J65" s="77"/>
      <c r="K65" s="86">
        <f t="shared" si="1"/>
        <v>0</v>
      </c>
      <c r="L65" s="66"/>
    </row>
    <row r="66" spans="1:12" x14ac:dyDescent="0.35">
      <c r="A66" s="75"/>
      <c r="B66" s="77"/>
      <c r="C66" s="77"/>
      <c r="D66" s="77"/>
      <c r="E66" s="77"/>
      <c r="F66" s="77"/>
      <c r="G66" s="77"/>
      <c r="H66" s="77"/>
      <c r="I66" s="77"/>
      <c r="J66" s="77"/>
      <c r="K66" s="86">
        <f t="shared" si="1"/>
        <v>0</v>
      </c>
      <c r="L66" s="66"/>
    </row>
    <row r="67" spans="1:12" x14ac:dyDescent="0.35">
      <c r="A67" s="75"/>
      <c r="B67" s="77"/>
      <c r="C67" s="77"/>
      <c r="D67" s="77"/>
      <c r="E67" s="77"/>
      <c r="F67" s="77"/>
      <c r="G67" s="77"/>
      <c r="H67" s="77"/>
      <c r="I67" s="77"/>
      <c r="J67" s="77"/>
      <c r="K67" s="86">
        <f t="shared" si="1"/>
        <v>0</v>
      </c>
      <c r="L67" s="66"/>
    </row>
    <row r="68" spans="1:12" x14ac:dyDescent="0.35">
      <c r="A68" s="75"/>
      <c r="B68" s="77"/>
      <c r="C68" s="77"/>
      <c r="D68" s="77"/>
      <c r="E68" s="77"/>
      <c r="F68" s="77"/>
      <c r="G68" s="77"/>
      <c r="H68" s="77"/>
      <c r="I68" s="77"/>
      <c r="J68" s="77"/>
      <c r="K68" s="86">
        <f t="shared" si="1"/>
        <v>0</v>
      </c>
      <c r="L68" s="66"/>
    </row>
    <row r="69" spans="1:12" x14ac:dyDescent="0.35">
      <c r="A69" s="75"/>
      <c r="B69" s="77"/>
      <c r="C69" s="77"/>
      <c r="D69" s="77"/>
      <c r="E69" s="77"/>
      <c r="F69" s="77"/>
      <c r="G69" s="77"/>
      <c r="H69" s="77"/>
      <c r="I69" s="77"/>
      <c r="J69" s="77"/>
      <c r="K69" s="86">
        <f t="shared" si="1"/>
        <v>0</v>
      </c>
      <c r="L69" s="66"/>
    </row>
    <row r="70" spans="1:12" x14ac:dyDescent="0.35">
      <c r="A70" s="75"/>
      <c r="B70" s="77"/>
      <c r="C70" s="77"/>
      <c r="D70" s="77"/>
      <c r="E70" s="77"/>
      <c r="F70" s="77"/>
      <c r="G70" s="77"/>
      <c r="H70" s="77"/>
      <c r="I70" s="77"/>
      <c r="J70" s="77"/>
      <c r="K70" s="86">
        <f t="shared" si="1"/>
        <v>0</v>
      </c>
      <c r="L70" s="66"/>
    </row>
    <row r="71" spans="1:12" x14ac:dyDescent="0.35">
      <c r="A71" s="75"/>
      <c r="B71" s="77"/>
      <c r="C71" s="77"/>
      <c r="D71" s="77"/>
      <c r="E71" s="77"/>
      <c r="F71" s="77"/>
      <c r="G71" s="77"/>
      <c r="H71" s="77"/>
      <c r="I71" s="77"/>
      <c r="J71" s="77"/>
      <c r="K71" s="86">
        <f t="shared" si="1"/>
        <v>0</v>
      </c>
      <c r="L71" s="66"/>
    </row>
    <row r="72" spans="1:12" x14ac:dyDescent="0.35">
      <c r="A72" s="75"/>
      <c r="B72" s="77"/>
      <c r="C72" s="77"/>
      <c r="D72" s="77"/>
      <c r="E72" s="77"/>
      <c r="F72" s="77"/>
      <c r="G72" s="77"/>
      <c r="H72" s="77"/>
      <c r="I72" s="77"/>
      <c r="J72" s="77"/>
      <c r="K72" s="86">
        <f t="shared" si="1"/>
        <v>0</v>
      </c>
      <c r="L72" s="66"/>
    </row>
    <row r="73" spans="1:12" x14ac:dyDescent="0.35">
      <c r="A73" s="75"/>
      <c r="B73" s="77"/>
      <c r="C73" s="77"/>
      <c r="D73" s="77"/>
      <c r="E73" s="77"/>
      <c r="F73" s="77"/>
      <c r="G73" s="77"/>
      <c r="H73" s="77"/>
      <c r="I73" s="77"/>
      <c r="J73" s="77"/>
      <c r="K73" s="86">
        <f t="shared" si="1"/>
        <v>0</v>
      </c>
      <c r="L73" s="66"/>
    </row>
    <row r="74" spans="1:12" x14ac:dyDescent="0.35">
      <c r="A74" s="75"/>
      <c r="B74" s="77"/>
      <c r="C74" s="77"/>
      <c r="D74" s="77"/>
      <c r="E74" s="77"/>
      <c r="F74" s="77"/>
      <c r="G74" s="77"/>
      <c r="H74" s="77"/>
      <c r="I74" s="77"/>
      <c r="J74" s="77"/>
      <c r="K74" s="86">
        <f t="shared" si="1"/>
        <v>0</v>
      </c>
      <c r="L74" s="66"/>
    </row>
    <row r="75" spans="1:12" x14ac:dyDescent="0.35">
      <c r="A75" s="75"/>
      <c r="B75" s="77"/>
      <c r="C75" s="77"/>
      <c r="D75" s="77"/>
      <c r="E75" s="77"/>
      <c r="F75" s="77"/>
      <c r="G75" s="77"/>
      <c r="H75" s="77"/>
      <c r="I75" s="77"/>
      <c r="J75" s="77"/>
      <c r="K75" s="86">
        <f t="shared" si="1"/>
        <v>0</v>
      </c>
      <c r="L75" s="66"/>
    </row>
    <row r="76" spans="1:12" x14ac:dyDescent="0.35">
      <c r="A76" s="75"/>
      <c r="B76" s="77"/>
      <c r="C76" s="77"/>
      <c r="D76" s="77"/>
      <c r="E76" s="77"/>
      <c r="F76" s="77"/>
      <c r="G76" s="77"/>
      <c r="H76" s="77"/>
      <c r="I76" s="77"/>
      <c r="J76" s="77"/>
      <c r="K76" s="86">
        <f t="shared" si="1"/>
        <v>0</v>
      </c>
      <c r="L76" s="66"/>
    </row>
    <row r="77" spans="1:12" x14ac:dyDescent="0.35">
      <c r="A77" s="75"/>
      <c r="B77" s="77"/>
      <c r="C77" s="77"/>
      <c r="D77" s="77"/>
      <c r="E77" s="77"/>
      <c r="F77" s="77"/>
      <c r="G77" s="77"/>
      <c r="H77" s="77"/>
      <c r="I77" s="77"/>
      <c r="J77" s="77"/>
      <c r="K77" s="86">
        <f t="shared" si="1"/>
        <v>0</v>
      </c>
      <c r="L77" s="66"/>
    </row>
    <row r="78" spans="1:12" x14ac:dyDescent="0.35">
      <c r="A78" s="75"/>
      <c r="B78" s="77"/>
      <c r="C78" s="77"/>
      <c r="D78" s="77"/>
      <c r="E78" s="77"/>
      <c r="F78" s="77"/>
      <c r="G78" s="77"/>
      <c r="H78" s="77"/>
      <c r="I78" s="77"/>
      <c r="J78" s="77"/>
      <c r="K78" s="86">
        <f t="shared" si="1"/>
        <v>0</v>
      </c>
      <c r="L78" s="66"/>
    </row>
    <row r="79" spans="1:12" x14ac:dyDescent="0.35">
      <c r="A79" s="75"/>
      <c r="B79" s="77"/>
      <c r="C79" s="77"/>
      <c r="D79" s="77"/>
      <c r="E79" s="77"/>
      <c r="F79" s="77"/>
      <c r="G79" s="77"/>
      <c r="H79" s="77"/>
      <c r="I79" s="77"/>
      <c r="J79" s="77"/>
      <c r="K79" s="86">
        <f t="shared" si="1"/>
        <v>0</v>
      </c>
      <c r="L79" s="66"/>
    </row>
    <row r="80" spans="1:12" x14ac:dyDescent="0.35">
      <c r="A80" s="75"/>
      <c r="B80" s="77"/>
      <c r="C80" s="77"/>
      <c r="D80" s="77"/>
      <c r="E80" s="77"/>
      <c r="F80" s="77"/>
      <c r="G80" s="77"/>
      <c r="H80" s="77"/>
      <c r="I80" s="77"/>
      <c r="J80" s="77"/>
      <c r="K80" s="86">
        <f t="shared" si="1"/>
        <v>0</v>
      </c>
      <c r="L80" s="66"/>
    </row>
    <row r="81" spans="1:12" x14ac:dyDescent="0.35">
      <c r="A81" s="75"/>
      <c r="B81" s="77"/>
      <c r="C81" s="77"/>
      <c r="D81" s="77"/>
      <c r="E81" s="77"/>
      <c r="F81" s="77"/>
      <c r="G81" s="77"/>
      <c r="H81" s="77"/>
      <c r="I81" s="77"/>
      <c r="J81" s="77"/>
      <c r="K81" s="86">
        <f t="shared" si="1"/>
        <v>0</v>
      </c>
      <c r="L81" s="66"/>
    </row>
    <row r="82" spans="1:12" x14ac:dyDescent="0.35">
      <c r="A82" s="75"/>
      <c r="B82" s="77"/>
      <c r="C82" s="77"/>
      <c r="D82" s="77"/>
      <c r="E82" s="77"/>
      <c r="F82" s="77"/>
      <c r="G82" s="77"/>
      <c r="H82" s="77"/>
      <c r="I82" s="77"/>
      <c r="J82" s="77"/>
      <c r="K82" s="86">
        <f t="shared" si="1"/>
        <v>0</v>
      </c>
      <c r="L82" s="66"/>
    </row>
    <row r="83" spans="1:12" x14ac:dyDescent="0.35">
      <c r="A83" s="75"/>
      <c r="B83" s="77"/>
      <c r="C83" s="77"/>
      <c r="D83" s="77"/>
      <c r="E83" s="77"/>
      <c r="F83" s="77"/>
      <c r="G83" s="77"/>
      <c r="H83" s="77"/>
      <c r="I83" s="77"/>
      <c r="J83" s="77"/>
      <c r="K83" s="86">
        <f t="shared" si="1"/>
        <v>0</v>
      </c>
      <c r="L83" s="66"/>
    </row>
    <row r="84" spans="1:12" x14ac:dyDescent="0.35">
      <c r="A84" s="75"/>
      <c r="B84" s="77"/>
      <c r="C84" s="77"/>
      <c r="D84" s="77"/>
      <c r="E84" s="77"/>
      <c r="F84" s="77"/>
      <c r="G84" s="77"/>
      <c r="H84" s="77"/>
      <c r="I84" s="77"/>
      <c r="J84" s="77"/>
      <c r="K84" s="86">
        <f t="shared" si="1"/>
        <v>0</v>
      </c>
      <c r="L84" s="66"/>
    </row>
    <row r="85" spans="1:12" x14ac:dyDescent="0.35">
      <c r="A85" s="75"/>
      <c r="B85" s="77"/>
      <c r="C85" s="77"/>
      <c r="D85" s="77"/>
      <c r="E85" s="77"/>
      <c r="F85" s="77"/>
      <c r="G85" s="77"/>
      <c r="H85" s="77"/>
      <c r="I85" s="77"/>
      <c r="J85" s="77"/>
      <c r="K85" s="86">
        <f t="shared" si="1"/>
        <v>0</v>
      </c>
      <c r="L85" s="66"/>
    </row>
    <row r="86" spans="1:12" x14ac:dyDescent="0.35">
      <c r="A86" s="75"/>
      <c r="B86" s="77"/>
      <c r="C86" s="77"/>
      <c r="D86" s="77"/>
      <c r="E86" s="77"/>
      <c r="F86" s="77"/>
      <c r="G86" s="77"/>
      <c r="H86" s="77"/>
      <c r="I86" s="77"/>
      <c r="J86" s="77"/>
      <c r="K86" s="86">
        <f t="shared" si="1"/>
        <v>0</v>
      </c>
      <c r="L86" s="66"/>
    </row>
    <row r="87" spans="1:12" x14ac:dyDescent="0.35">
      <c r="A87" s="75"/>
      <c r="B87" s="77"/>
      <c r="C87" s="77"/>
      <c r="D87" s="77"/>
      <c r="E87" s="77"/>
      <c r="F87" s="77"/>
      <c r="G87" s="77"/>
      <c r="H87" s="77"/>
      <c r="I87" s="77"/>
      <c r="J87" s="77"/>
      <c r="K87" s="86">
        <f t="shared" si="1"/>
        <v>0</v>
      </c>
      <c r="L87" s="66"/>
    </row>
    <row r="88" spans="1:12" x14ac:dyDescent="0.35">
      <c r="A88" s="75"/>
      <c r="B88" s="77"/>
      <c r="C88" s="77"/>
      <c r="D88" s="77"/>
      <c r="E88" s="77"/>
      <c r="F88" s="77"/>
      <c r="G88" s="77"/>
      <c r="H88" s="77"/>
      <c r="I88" s="77"/>
      <c r="J88" s="77"/>
      <c r="K88" s="86">
        <f t="shared" si="1"/>
        <v>0</v>
      </c>
      <c r="L88" s="66"/>
    </row>
    <row r="89" spans="1:12" x14ac:dyDescent="0.35">
      <c r="A89" s="75"/>
      <c r="B89" s="77"/>
      <c r="C89" s="77"/>
      <c r="D89" s="77"/>
      <c r="E89" s="77"/>
      <c r="F89" s="77"/>
      <c r="G89" s="77"/>
      <c r="H89" s="77"/>
      <c r="I89" s="77"/>
      <c r="J89" s="77"/>
      <c r="K89" s="86">
        <f t="shared" si="1"/>
        <v>0</v>
      </c>
      <c r="L89" s="66"/>
    </row>
    <row r="90" spans="1:12" x14ac:dyDescent="0.35">
      <c r="A90" s="75"/>
      <c r="B90" s="77"/>
      <c r="C90" s="77"/>
      <c r="D90" s="77"/>
      <c r="E90" s="77"/>
      <c r="F90" s="77"/>
      <c r="G90" s="77"/>
      <c r="H90" s="77"/>
      <c r="I90" s="77"/>
      <c r="J90" s="77"/>
      <c r="K90" s="86">
        <f t="shared" si="1"/>
        <v>0</v>
      </c>
      <c r="L90" s="66"/>
    </row>
    <row r="91" spans="1:12" x14ac:dyDescent="0.35">
      <c r="A91" s="75"/>
      <c r="B91" s="77"/>
      <c r="C91" s="77"/>
      <c r="D91" s="77"/>
      <c r="E91" s="77"/>
      <c r="F91" s="77"/>
      <c r="G91" s="77"/>
      <c r="H91" s="77"/>
      <c r="I91" s="77"/>
      <c r="J91" s="77"/>
      <c r="K91" s="86">
        <f t="shared" si="1"/>
        <v>0</v>
      </c>
      <c r="L91" s="66"/>
    </row>
    <row r="92" spans="1:12" x14ac:dyDescent="0.35">
      <c r="A92" s="75"/>
      <c r="B92" s="77"/>
      <c r="C92" s="77"/>
      <c r="D92" s="77"/>
      <c r="E92" s="77"/>
      <c r="F92" s="77"/>
      <c r="G92" s="77"/>
      <c r="H92" s="77"/>
      <c r="I92" s="77"/>
      <c r="J92" s="77"/>
      <c r="K92" s="86">
        <f t="shared" si="1"/>
        <v>0</v>
      </c>
      <c r="L92" s="66"/>
    </row>
    <row r="93" spans="1:12" x14ac:dyDescent="0.35">
      <c r="A93" s="75"/>
      <c r="B93" s="77"/>
      <c r="C93" s="77"/>
      <c r="D93" s="77"/>
      <c r="E93" s="77"/>
      <c r="F93" s="77"/>
      <c r="G93" s="77"/>
      <c r="H93" s="77"/>
      <c r="I93" s="77"/>
      <c r="J93" s="77"/>
      <c r="K93" s="86">
        <f t="shared" ref="K93:K107" si="2">SUM(G93:J93)</f>
        <v>0</v>
      </c>
      <c r="L93" s="66"/>
    </row>
    <row r="94" spans="1:12" x14ac:dyDescent="0.35">
      <c r="A94" s="75"/>
      <c r="B94" s="77"/>
      <c r="C94" s="77"/>
      <c r="D94" s="77"/>
      <c r="E94" s="77"/>
      <c r="F94" s="77"/>
      <c r="G94" s="77"/>
      <c r="H94" s="77"/>
      <c r="I94" s="77"/>
      <c r="J94" s="77"/>
      <c r="K94" s="86">
        <f t="shared" si="2"/>
        <v>0</v>
      </c>
      <c r="L94" s="66"/>
    </row>
    <row r="95" spans="1:12" x14ac:dyDescent="0.35">
      <c r="A95" s="75"/>
      <c r="B95" s="77"/>
      <c r="C95" s="77"/>
      <c r="D95" s="77"/>
      <c r="E95" s="77"/>
      <c r="F95" s="77"/>
      <c r="G95" s="77"/>
      <c r="H95" s="77"/>
      <c r="I95" s="77"/>
      <c r="J95" s="77"/>
      <c r="K95" s="86">
        <f t="shared" si="2"/>
        <v>0</v>
      </c>
      <c r="L95" s="66"/>
    </row>
    <row r="96" spans="1:12" x14ac:dyDescent="0.35">
      <c r="A96" s="75"/>
      <c r="B96" s="77"/>
      <c r="C96" s="77"/>
      <c r="D96" s="77"/>
      <c r="E96" s="77"/>
      <c r="F96" s="77"/>
      <c r="G96" s="77"/>
      <c r="H96" s="77"/>
      <c r="I96" s="77"/>
      <c r="J96" s="77"/>
      <c r="K96" s="86">
        <f t="shared" si="2"/>
        <v>0</v>
      </c>
      <c r="L96" s="66"/>
    </row>
    <row r="97" spans="1:20" x14ac:dyDescent="0.35">
      <c r="A97" s="75"/>
      <c r="B97" s="77"/>
      <c r="C97" s="77"/>
      <c r="D97" s="77"/>
      <c r="E97" s="77"/>
      <c r="F97" s="77"/>
      <c r="G97" s="77"/>
      <c r="H97" s="77"/>
      <c r="I97" s="77"/>
      <c r="J97" s="77"/>
      <c r="K97" s="86">
        <f t="shared" si="2"/>
        <v>0</v>
      </c>
      <c r="L97" s="66"/>
    </row>
    <row r="98" spans="1:20" x14ac:dyDescent="0.35">
      <c r="A98" s="75"/>
      <c r="B98" s="77"/>
      <c r="C98" s="77"/>
      <c r="D98" s="77"/>
      <c r="E98" s="77"/>
      <c r="F98" s="77"/>
      <c r="G98" s="77"/>
      <c r="H98" s="77"/>
      <c r="I98" s="77"/>
      <c r="J98" s="77"/>
      <c r="K98" s="86">
        <f t="shared" si="2"/>
        <v>0</v>
      </c>
      <c r="L98" s="66"/>
    </row>
    <row r="99" spans="1:20" x14ac:dyDescent="0.35">
      <c r="A99" s="75"/>
      <c r="B99" s="77"/>
      <c r="C99" s="77"/>
      <c r="D99" s="77"/>
      <c r="E99" s="77"/>
      <c r="F99" s="77"/>
      <c r="G99" s="77"/>
      <c r="H99" s="77"/>
      <c r="I99" s="77"/>
      <c r="J99" s="77"/>
      <c r="K99" s="86">
        <f t="shared" si="2"/>
        <v>0</v>
      </c>
      <c r="L99" s="66"/>
    </row>
    <row r="100" spans="1:20" x14ac:dyDescent="0.35">
      <c r="A100" s="75"/>
      <c r="B100" s="77"/>
      <c r="C100" s="77"/>
      <c r="D100" s="77"/>
      <c r="E100" s="77"/>
      <c r="F100" s="77"/>
      <c r="G100" s="77"/>
      <c r="H100" s="77"/>
      <c r="I100" s="77"/>
      <c r="J100" s="77"/>
      <c r="K100" s="86">
        <f t="shared" si="2"/>
        <v>0</v>
      </c>
      <c r="L100" s="66"/>
    </row>
    <row r="101" spans="1:20" x14ac:dyDescent="0.35">
      <c r="A101" s="75"/>
      <c r="B101" s="77"/>
      <c r="C101" s="77"/>
      <c r="D101" s="77"/>
      <c r="E101" s="77"/>
      <c r="F101" s="77"/>
      <c r="G101" s="77"/>
      <c r="H101" s="77"/>
      <c r="I101" s="77"/>
      <c r="J101" s="77"/>
      <c r="K101" s="86">
        <f t="shared" si="2"/>
        <v>0</v>
      </c>
      <c r="L101" s="66"/>
    </row>
    <row r="102" spans="1:20" x14ac:dyDescent="0.35">
      <c r="A102" s="75"/>
      <c r="B102" s="77"/>
      <c r="C102" s="77"/>
      <c r="D102" s="77"/>
      <c r="E102" s="77"/>
      <c r="F102" s="77"/>
      <c r="G102" s="77"/>
      <c r="H102" s="77"/>
      <c r="I102" s="77"/>
      <c r="J102" s="77"/>
      <c r="K102" s="86">
        <f t="shared" si="2"/>
        <v>0</v>
      </c>
      <c r="L102" s="66"/>
    </row>
    <row r="103" spans="1:20" x14ac:dyDescent="0.35">
      <c r="A103" s="75"/>
      <c r="B103" s="77"/>
      <c r="C103" s="77"/>
      <c r="D103" s="77"/>
      <c r="E103" s="77"/>
      <c r="F103" s="77"/>
      <c r="G103" s="77"/>
      <c r="H103" s="77"/>
      <c r="I103" s="77"/>
      <c r="J103" s="77"/>
      <c r="K103" s="86">
        <f t="shared" si="2"/>
        <v>0</v>
      </c>
      <c r="L103" s="66"/>
    </row>
    <row r="104" spans="1:20" x14ac:dyDescent="0.35">
      <c r="A104" s="75"/>
      <c r="B104" s="77"/>
      <c r="C104" s="77"/>
      <c r="D104" s="77"/>
      <c r="E104" s="77"/>
      <c r="F104" s="77"/>
      <c r="G104" s="77"/>
      <c r="H104" s="77"/>
      <c r="I104" s="77"/>
      <c r="J104" s="77"/>
      <c r="K104" s="86">
        <f t="shared" si="2"/>
        <v>0</v>
      </c>
      <c r="L104" s="66"/>
    </row>
    <row r="105" spans="1:20" x14ac:dyDescent="0.35">
      <c r="A105" s="75"/>
      <c r="B105" s="77"/>
      <c r="C105" s="77"/>
      <c r="D105" s="77"/>
      <c r="E105" s="77"/>
      <c r="F105" s="77"/>
      <c r="G105" s="77"/>
      <c r="H105" s="77"/>
      <c r="I105" s="77"/>
      <c r="J105" s="77"/>
      <c r="K105" s="86">
        <f t="shared" si="2"/>
        <v>0</v>
      </c>
      <c r="L105" s="66"/>
    </row>
    <row r="106" spans="1:20" x14ac:dyDescent="0.35">
      <c r="A106" s="75"/>
      <c r="B106" s="77"/>
      <c r="C106" s="77"/>
      <c r="D106" s="77"/>
      <c r="E106" s="77"/>
      <c r="F106" s="77"/>
      <c r="G106" s="77"/>
      <c r="H106" s="77"/>
      <c r="I106" s="77"/>
      <c r="J106" s="77"/>
      <c r="K106" s="86">
        <f t="shared" si="2"/>
        <v>0</v>
      </c>
      <c r="L106" s="66"/>
    </row>
    <row r="107" spans="1:20" ht="16" thickBot="1" x14ac:dyDescent="0.4">
      <c r="A107" s="75"/>
      <c r="B107" s="77"/>
      <c r="C107" s="77"/>
      <c r="D107" s="77"/>
      <c r="E107" s="77"/>
      <c r="F107" s="77"/>
      <c r="G107" s="77"/>
      <c r="H107" s="77"/>
      <c r="I107" s="77"/>
      <c r="J107" s="77"/>
      <c r="K107" s="89">
        <f t="shared" si="2"/>
        <v>0</v>
      </c>
      <c r="L107" s="66"/>
      <c r="M107" s="66"/>
      <c r="N107" s="66"/>
      <c r="O107" s="66"/>
      <c r="P107" s="66"/>
      <c r="Q107" s="66"/>
      <c r="R107" s="66"/>
      <c r="S107" s="66"/>
    </row>
    <row r="108" spans="1:20" ht="16.5" thickTop="1" thickBot="1" x14ac:dyDescent="0.4">
      <c r="A108" s="75"/>
      <c r="B108" s="77"/>
      <c r="C108" s="77"/>
      <c r="D108" s="77"/>
      <c r="E108" s="77"/>
      <c r="F108" s="77"/>
      <c r="G108" s="77"/>
      <c r="H108" s="77"/>
      <c r="I108" s="77"/>
      <c r="J108" s="77"/>
      <c r="K108" s="90" t="s">
        <v>66</v>
      </c>
      <c r="L108" s="91" t="s">
        <v>179</v>
      </c>
      <c r="M108" s="91" t="s">
        <v>84</v>
      </c>
      <c r="N108" s="91" t="s">
        <v>49</v>
      </c>
      <c r="O108" s="91" t="s">
        <v>33</v>
      </c>
      <c r="P108" s="91" t="s">
        <v>251</v>
      </c>
      <c r="Q108" s="92" t="s">
        <v>57</v>
      </c>
      <c r="R108" s="93" t="s">
        <v>261</v>
      </c>
      <c r="S108" s="66"/>
      <c r="T108" s="66"/>
    </row>
    <row r="109" spans="1:20" x14ac:dyDescent="0.35">
      <c r="A109" s="1"/>
      <c r="B109" s="9" t="s">
        <v>143</v>
      </c>
      <c r="C109" s="9"/>
      <c r="D109" s="9"/>
      <c r="E109" s="9"/>
      <c r="F109" s="9" t="s">
        <v>59</v>
      </c>
      <c r="G109" s="9" t="s">
        <v>34</v>
      </c>
      <c r="H109" s="9" t="s">
        <v>256</v>
      </c>
      <c r="I109" s="9" t="s">
        <v>58</v>
      </c>
      <c r="J109" s="9" t="s">
        <v>262</v>
      </c>
      <c r="K109" s="94" t="s">
        <v>177</v>
      </c>
      <c r="L109" s="87" t="s">
        <v>177</v>
      </c>
      <c r="M109" s="87" t="s">
        <v>177</v>
      </c>
      <c r="N109" s="87" t="s">
        <v>177</v>
      </c>
      <c r="O109" s="87" t="s">
        <v>177</v>
      </c>
      <c r="P109" s="87" t="s">
        <v>177</v>
      </c>
      <c r="Q109" s="87" t="s">
        <v>177</v>
      </c>
      <c r="R109" s="95" t="s">
        <v>177</v>
      </c>
      <c r="S109" s="66"/>
      <c r="T109" s="66"/>
    </row>
    <row r="110" spans="1:20" x14ac:dyDescent="0.35">
      <c r="A110" s="3"/>
      <c r="B110" s="6">
        <f>SUM(B29:B108)</f>
        <v>0</v>
      </c>
      <c r="C110" s="6" t="s">
        <v>179</v>
      </c>
      <c r="D110" s="6" t="s">
        <v>84</v>
      </c>
      <c r="E110" s="6" t="s">
        <v>49</v>
      </c>
      <c r="F110" s="13" t="e">
        <f>AVERAGE(F29:F108)</f>
        <v>#DIV/0!</v>
      </c>
      <c r="G110" s="21" t="e">
        <f>AVERAGE(G29:G108)</f>
        <v>#DIV/0!</v>
      </c>
      <c r="H110" s="21" t="e">
        <f>AVERAGE(H29:H108)</f>
        <v>#DIV/0!</v>
      </c>
      <c r="I110" s="21" t="e">
        <f>AVERAGE(I29:I108)</f>
        <v>#DIV/0!</v>
      </c>
      <c r="J110" s="21" t="e">
        <f>AVERAGE(J29:J108)</f>
        <v>#DIV/0!</v>
      </c>
      <c r="K110" s="94" t="s">
        <v>186</v>
      </c>
      <c r="L110" s="87" t="s">
        <v>186</v>
      </c>
      <c r="M110" s="87" t="s">
        <v>186</v>
      </c>
      <c r="N110" s="87" t="s">
        <v>186</v>
      </c>
      <c r="O110" s="87" t="s">
        <v>186</v>
      </c>
      <c r="P110" s="87" t="s">
        <v>186</v>
      </c>
      <c r="Q110" s="87" t="s">
        <v>186</v>
      </c>
      <c r="R110" s="95" t="s">
        <v>186</v>
      </c>
      <c r="S110" s="66"/>
      <c r="T110" s="66"/>
    </row>
    <row r="111" spans="1:20" x14ac:dyDescent="0.35">
      <c r="A111" s="3"/>
      <c r="B111" s="6" t="s">
        <v>182</v>
      </c>
      <c r="C111" s="6" t="s">
        <v>183</v>
      </c>
      <c r="D111" s="6" t="s">
        <v>183</v>
      </c>
      <c r="E111" s="6" t="s">
        <v>183</v>
      </c>
      <c r="F111" s="6"/>
      <c r="G111" s="6" t="s">
        <v>184</v>
      </c>
      <c r="H111" s="6" t="s">
        <v>252</v>
      </c>
      <c r="I111" s="6" t="s">
        <v>185</v>
      </c>
      <c r="J111" s="6" t="s">
        <v>263</v>
      </c>
      <c r="K111" s="94" t="s">
        <v>177</v>
      </c>
      <c r="L111" s="87" t="s">
        <v>177</v>
      </c>
      <c r="M111" s="87" t="s">
        <v>177</v>
      </c>
      <c r="N111" s="87" t="s">
        <v>177</v>
      </c>
      <c r="O111" s="87" t="s">
        <v>177</v>
      </c>
      <c r="P111" s="87" t="s">
        <v>177</v>
      </c>
      <c r="Q111" s="87" t="s">
        <v>177</v>
      </c>
      <c r="R111" s="95" t="s">
        <v>177</v>
      </c>
      <c r="S111" s="66"/>
      <c r="T111" s="66"/>
    </row>
    <row r="112" spans="1:20" x14ac:dyDescent="0.35">
      <c r="A112" s="3"/>
      <c r="B112" s="6">
        <f>DSUM(A28:B108,2,K109:K110)</f>
        <v>0</v>
      </c>
      <c r="C112" s="6" t="e">
        <f>DAVERAGE(A28:C108,3,L109:L110)</f>
        <v>#DIV/0!</v>
      </c>
      <c r="D112" s="6" t="e">
        <f>DAVERAGE(A28:D108,4,M109:M110)</f>
        <v>#DIV/0!</v>
      </c>
      <c r="E112" s="13" t="e">
        <f>DAVERAGE(A28:E108,5,N109:N110)</f>
        <v>#DIV/0!</v>
      </c>
      <c r="F112" s="6"/>
      <c r="G112" s="6" t="e">
        <f>DAVERAGE(A28:G108,7,O109:O110)</f>
        <v>#DIV/0!</v>
      </c>
      <c r="H112" s="6" t="e">
        <f>DAVERAGE(A28:H108,8,P109:P110)</f>
        <v>#DIV/0!</v>
      </c>
      <c r="I112" s="6" t="e">
        <f>DAVERAGE(A28:I108,9,Q109:Q110)</f>
        <v>#DIV/0!</v>
      </c>
      <c r="J112" s="6" t="e">
        <f>DAVERAGE(A28:J108,10,R109:R110)</f>
        <v>#DIV/0!</v>
      </c>
      <c r="K112" s="94" t="s">
        <v>187</v>
      </c>
      <c r="L112" s="87" t="s">
        <v>187</v>
      </c>
      <c r="M112" s="87" t="s">
        <v>187</v>
      </c>
      <c r="N112" s="87" t="s">
        <v>187</v>
      </c>
      <c r="O112" s="87" t="s">
        <v>187</v>
      </c>
      <c r="P112" s="87" t="s">
        <v>187</v>
      </c>
      <c r="Q112" s="87" t="s">
        <v>187</v>
      </c>
      <c r="R112" s="95" t="s">
        <v>187</v>
      </c>
      <c r="S112" s="66"/>
      <c r="T112" s="66"/>
    </row>
    <row r="113" spans="1:20" x14ac:dyDescent="0.35">
      <c r="A113" s="3"/>
      <c r="B113" s="6" t="s">
        <v>189</v>
      </c>
      <c r="C113" s="6" t="s">
        <v>190</v>
      </c>
      <c r="D113" s="6" t="s">
        <v>190</v>
      </c>
      <c r="E113" s="13" t="s">
        <v>190</v>
      </c>
      <c r="F113" s="6"/>
      <c r="G113" s="6" t="s">
        <v>191</v>
      </c>
      <c r="H113" s="6" t="s">
        <v>253</v>
      </c>
      <c r="I113" s="6" t="s">
        <v>192</v>
      </c>
      <c r="J113" s="6" t="s">
        <v>264</v>
      </c>
      <c r="K113" s="94" t="s">
        <v>177</v>
      </c>
      <c r="L113" s="87" t="s">
        <v>177</v>
      </c>
      <c r="M113" s="87" t="s">
        <v>177</v>
      </c>
      <c r="N113" s="87" t="s">
        <v>177</v>
      </c>
      <c r="O113" s="87" t="s">
        <v>177</v>
      </c>
      <c r="P113" s="87" t="s">
        <v>177</v>
      </c>
      <c r="Q113" s="87" t="s">
        <v>177</v>
      </c>
      <c r="R113" s="95" t="s">
        <v>177</v>
      </c>
      <c r="S113" s="66"/>
      <c r="T113" s="66"/>
    </row>
    <row r="114" spans="1:20" x14ac:dyDescent="0.35">
      <c r="A114" s="3"/>
      <c r="B114" s="6">
        <f>DSUM(A28:B108,2,K111:K112)</f>
        <v>0</v>
      </c>
      <c r="C114" s="13" t="e">
        <f>DAVERAGE(A28:C108,3,L111:L112)</f>
        <v>#DIV/0!</v>
      </c>
      <c r="D114" s="6" t="e">
        <f>DAVERAGE(A28:D108,4,M111:M112)</f>
        <v>#DIV/0!</v>
      </c>
      <c r="E114" s="13" t="e">
        <f>DAVERAGE(A28:E108,5,N111:N112)</f>
        <v>#DIV/0!</v>
      </c>
      <c r="F114" s="6"/>
      <c r="G114" s="6" t="e">
        <f>DAVERAGE(A28:G108,7,O111:O112)</f>
        <v>#DIV/0!</v>
      </c>
      <c r="H114" s="6" t="e">
        <f>DAVERAGE(A28:H108,8,P111:P112)</f>
        <v>#DIV/0!</v>
      </c>
      <c r="I114" s="6" t="e">
        <f>DAVERAGE(A28:I108,9,Q111:Q112)</f>
        <v>#DIV/0!</v>
      </c>
      <c r="J114" s="6" t="e">
        <f>DAVERAGE(A28:J108,10,R111:R112)</f>
        <v>#DIV/0!</v>
      </c>
      <c r="K114" s="94" t="s">
        <v>188</v>
      </c>
      <c r="L114" s="87" t="s">
        <v>188</v>
      </c>
      <c r="M114" s="87" t="s">
        <v>188</v>
      </c>
      <c r="N114" s="87" t="s">
        <v>188</v>
      </c>
      <c r="O114" s="87" t="s">
        <v>188</v>
      </c>
      <c r="P114" s="87" t="s">
        <v>188</v>
      </c>
      <c r="Q114" s="87" t="s">
        <v>188</v>
      </c>
      <c r="R114" s="95" t="s">
        <v>188</v>
      </c>
      <c r="S114" s="66"/>
      <c r="T114" s="66"/>
    </row>
    <row r="115" spans="1:20" x14ac:dyDescent="0.35">
      <c r="A115" s="3"/>
      <c r="B115" s="6" t="s">
        <v>193</v>
      </c>
      <c r="C115" s="6" t="s">
        <v>194</v>
      </c>
      <c r="D115" s="6" t="s">
        <v>194</v>
      </c>
      <c r="E115" s="13" t="s">
        <v>194</v>
      </c>
      <c r="F115" s="6"/>
      <c r="G115" s="6" t="s">
        <v>195</v>
      </c>
      <c r="H115" s="6" t="s">
        <v>254</v>
      </c>
      <c r="I115" s="6" t="s">
        <v>196</v>
      </c>
      <c r="J115" s="6" t="s">
        <v>265</v>
      </c>
      <c r="K115" s="96" t="s">
        <v>177</v>
      </c>
      <c r="L115" s="88" t="s">
        <v>177</v>
      </c>
      <c r="M115" s="88" t="s">
        <v>177</v>
      </c>
      <c r="N115" s="88" t="s">
        <v>177</v>
      </c>
      <c r="O115" s="88" t="s">
        <v>177</v>
      </c>
      <c r="P115" s="88" t="s">
        <v>177</v>
      </c>
      <c r="Q115" s="88" t="s">
        <v>177</v>
      </c>
      <c r="R115" s="97" t="s">
        <v>177</v>
      </c>
      <c r="S115" s="66"/>
      <c r="T115" s="66"/>
    </row>
    <row r="116" spans="1:20" ht="16" thickBot="1" x14ac:dyDescent="0.4">
      <c r="A116" s="3"/>
      <c r="B116" s="6">
        <f>DSUM(A28:B108,2,K113:K114)</f>
        <v>0</v>
      </c>
      <c r="C116" s="6" t="e">
        <f>DAVERAGE(A28:C108,3,L113:L114)</f>
        <v>#DIV/0!</v>
      </c>
      <c r="D116" s="6" t="e">
        <f>DAVERAGE(A28:D108,4,M113:M114)</f>
        <v>#DIV/0!</v>
      </c>
      <c r="E116" s="13" t="e">
        <f>DAVERAGE(A28:E108,5,N113:N114)</f>
        <v>#DIV/0!</v>
      </c>
      <c r="F116" s="6"/>
      <c r="G116" s="6" t="e">
        <f>DAVERAGE(A28:G108,7,O113:O114)</f>
        <v>#DIV/0!</v>
      </c>
      <c r="H116" s="6" t="e">
        <f>DAVERAGE(A28:H108,8,P113:P114)</f>
        <v>#DIV/0!</v>
      </c>
      <c r="I116" s="6" t="e">
        <f>DAVERAGE(A28:I108,9,Q113:Q114)</f>
        <v>#DIV/0!</v>
      </c>
      <c r="J116" s="6" t="e">
        <f>DAVERAGE(A28:J108,10,R113:R114)</f>
        <v>#DIV/0!</v>
      </c>
      <c r="K116" s="98" t="s">
        <v>198</v>
      </c>
      <c r="L116" s="99" t="s">
        <v>198</v>
      </c>
      <c r="M116" s="99" t="s">
        <v>198</v>
      </c>
      <c r="N116" s="99" t="s">
        <v>198</v>
      </c>
      <c r="O116" s="99" t="s">
        <v>198</v>
      </c>
      <c r="P116" s="99" t="s">
        <v>198</v>
      </c>
      <c r="Q116" s="99" t="s">
        <v>198</v>
      </c>
      <c r="R116" s="100" t="s">
        <v>198</v>
      </c>
      <c r="S116" s="66"/>
      <c r="T116" s="66"/>
    </row>
    <row r="117" spans="1:20" ht="16" thickTop="1" x14ac:dyDescent="0.35">
      <c r="A117" s="3"/>
      <c r="B117" s="6" t="s">
        <v>199</v>
      </c>
      <c r="C117" s="6" t="s">
        <v>200</v>
      </c>
      <c r="D117" s="6" t="s">
        <v>200</v>
      </c>
      <c r="E117" s="13" t="s">
        <v>200</v>
      </c>
      <c r="F117" s="6"/>
      <c r="G117" s="6" t="s">
        <v>201</v>
      </c>
      <c r="H117" s="6" t="s">
        <v>255</v>
      </c>
      <c r="I117" s="6" t="s">
        <v>202</v>
      </c>
      <c r="J117" s="6" t="s">
        <v>266</v>
      </c>
      <c r="K117" s="79"/>
      <c r="L117" s="80"/>
      <c r="M117" s="80"/>
      <c r="N117" s="80"/>
      <c r="O117" s="66"/>
      <c r="P117" s="66"/>
      <c r="Q117" s="66"/>
      <c r="R117" s="66"/>
      <c r="S117" s="66"/>
    </row>
    <row r="118" spans="1:20" x14ac:dyDescent="0.35">
      <c r="A118" s="3"/>
      <c r="B118" s="6">
        <f>DSUM(A28:B108,2,K115:K116)</f>
        <v>0</v>
      </c>
      <c r="C118" s="6" t="e">
        <f>DAVERAGE(A28:C108,3,L115:L116)</f>
        <v>#DIV/0!</v>
      </c>
      <c r="D118" s="6" t="e">
        <f>DAVERAGE(A28:D108,4,M115:M116)</f>
        <v>#DIV/0!</v>
      </c>
      <c r="E118" s="13" t="e">
        <f>DAVERAGE(A28:E108,5,N115:N116)</f>
        <v>#DIV/0!</v>
      </c>
      <c r="F118" s="6"/>
      <c r="G118" s="6" t="e">
        <f>DAVERAGE(A28:G108,7,O115:O116)</f>
        <v>#DIV/0!</v>
      </c>
      <c r="H118" s="6" t="e">
        <f>DAVERAGE(A28:H108,8,P115:P116)</f>
        <v>#DIV/0!</v>
      </c>
      <c r="I118" s="6" t="e">
        <f>DAVERAGE(A28:I108,9,Q115:Q116)</f>
        <v>#DIV/0!</v>
      </c>
      <c r="J118" s="6" t="e">
        <f>DAVERAGE(A28:J108,10,R115:R116)</f>
        <v>#DIV/0!</v>
      </c>
      <c r="K118" s="22"/>
      <c r="L118" s="66"/>
      <c r="M118" s="66"/>
      <c r="N118" s="66"/>
    </row>
    <row r="119" spans="1:20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22"/>
    </row>
    <row r="120" spans="1:20" x14ac:dyDescent="0.35">
      <c r="A120" s="7"/>
      <c r="B120" s="7"/>
      <c r="C120" s="7"/>
      <c r="D120" s="7"/>
      <c r="E120" s="7"/>
      <c r="F120" s="7"/>
      <c r="G120" s="7" t="e">
        <f>AVERAGE(G118,G116,G114,G112)</f>
        <v>#DIV/0!</v>
      </c>
      <c r="H120" s="7" t="e">
        <f>AVERAGE(H118,H116,H114,H112)</f>
        <v>#DIV/0!</v>
      </c>
      <c r="I120" s="7" t="e">
        <f>AVERAGE(I118,I116,I114,I112)</f>
        <v>#DIV/0!</v>
      </c>
      <c r="J120" s="7" t="e">
        <f>AVERAGE(J118,J116,J114,J112)</f>
        <v>#DIV/0!</v>
      </c>
      <c r="K120" s="22"/>
    </row>
    <row r="121" spans="1:20" x14ac:dyDescent="0.3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22"/>
    </row>
    <row r="122" spans="1:20" x14ac:dyDescent="0.35">
      <c r="A122" s="7"/>
      <c r="B122" s="7"/>
      <c r="C122" s="7"/>
      <c r="D122" s="7"/>
      <c r="E122" s="7"/>
      <c r="F122" s="7"/>
      <c r="G122" s="7" t="e">
        <f>SUM(G112:G118)</f>
        <v>#DIV/0!</v>
      </c>
      <c r="H122" s="7" t="e">
        <f>SUM(H112:H118)</f>
        <v>#DIV/0!</v>
      </c>
      <c r="I122" s="7" t="e">
        <f>SUM(I112:I118)</f>
        <v>#DIV/0!</v>
      </c>
      <c r="J122" s="7" t="e">
        <f>SUM(J112:J118)</f>
        <v>#DIV/0!</v>
      </c>
      <c r="K122" s="22"/>
    </row>
    <row r="123" spans="1:20" ht="16.5" thickTop="1" thickBot="1" x14ac:dyDescent="0.4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22"/>
    </row>
    <row r="124" spans="1:20" ht="16.5" thickTop="1" thickBot="1" x14ac:dyDescent="0.4">
      <c r="A124" s="136"/>
      <c r="B124" s="7"/>
      <c r="C124" s="7"/>
      <c r="D124" s="7"/>
      <c r="E124" s="7"/>
      <c r="F124" s="7"/>
      <c r="G124" s="7"/>
      <c r="H124" s="7"/>
      <c r="I124" s="7"/>
      <c r="J124" s="7"/>
      <c r="K124" s="22"/>
    </row>
    <row r="125" spans="1:20" ht="16.5" thickTop="1" thickBot="1" x14ac:dyDescent="0.4">
      <c r="A125" s="132" t="s">
        <v>216</v>
      </c>
      <c r="B125" s="7"/>
      <c r="C125" s="7"/>
      <c r="D125" s="7"/>
      <c r="E125" s="7"/>
      <c r="F125" s="7"/>
      <c r="G125" s="7"/>
      <c r="H125" s="7"/>
      <c r="I125" s="7"/>
      <c r="J125" s="7"/>
      <c r="K125" s="22"/>
    </row>
    <row r="126" spans="1:20" x14ac:dyDescent="0.35">
      <c r="A126" s="138" t="s">
        <v>115</v>
      </c>
      <c r="B126" s="1"/>
      <c r="C126" s="10" t="s">
        <v>35</v>
      </c>
      <c r="D126" s="73"/>
      <c r="E126" s="1" t="s">
        <v>52</v>
      </c>
      <c r="F126" s="73"/>
      <c r="G126" s="1" t="s">
        <v>133</v>
      </c>
      <c r="H126" s="1"/>
      <c r="I126" s="1">
        <f>F126-D126</f>
        <v>0</v>
      </c>
      <c r="J126" s="231"/>
      <c r="K126" s="22"/>
    </row>
    <row r="127" spans="1:20" x14ac:dyDescent="0.35">
      <c r="A127" s="178" t="s">
        <v>237</v>
      </c>
      <c r="B127" s="234"/>
      <c r="C127" s="6" t="s">
        <v>106</v>
      </c>
      <c r="D127" s="3"/>
      <c r="E127" s="75"/>
      <c r="F127" s="256"/>
      <c r="G127" s="256"/>
      <c r="H127" s="256"/>
      <c r="I127" s="256"/>
      <c r="J127" s="257"/>
      <c r="K127" s="22"/>
    </row>
    <row r="128" spans="1:20" x14ac:dyDescent="0.35">
      <c r="A128" s="144" t="s">
        <v>238</v>
      </c>
      <c r="B128" s="235"/>
      <c r="C128" s="11" t="s">
        <v>64</v>
      </c>
      <c r="E128" s="156"/>
      <c r="F128" s="8"/>
      <c r="G128" s="8"/>
      <c r="H128" s="8"/>
      <c r="I128" s="8"/>
      <c r="J128" s="8"/>
      <c r="K128" s="22"/>
    </row>
    <row r="129" spans="1:11" x14ac:dyDescent="0.35">
      <c r="A129" s="170" t="s">
        <v>239</v>
      </c>
      <c r="B129" s="74"/>
      <c r="C129" s="11" t="s">
        <v>243</v>
      </c>
      <c r="E129" s="156"/>
      <c r="F129" s="8"/>
      <c r="G129" s="8"/>
      <c r="H129" s="8"/>
      <c r="I129" s="8"/>
      <c r="J129" s="8"/>
      <c r="K129" s="22"/>
    </row>
    <row r="130" spans="1:11" x14ac:dyDescent="0.35">
      <c r="C130" s="11" t="s">
        <v>244</v>
      </c>
      <c r="E130" s="156"/>
      <c r="F130" s="8"/>
      <c r="G130" s="8"/>
      <c r="H130" s="8"/>
      <c r="I130" s="8"/>
      <c r="J130" s="8"/>
      <c r="K130" s="22"/>
    </row>
    <row r="131" spans="1:11" x14ac:dyDescent="0.35">
      <c r="A131" s="3" t="s">
        <v>164</v>
      </c>
      <c r="B131" s="75"/>
      <c r="C131" s="11" t="s">
        <v>70</v>
      </c>
      <c r="E131" s="156"/>
      <c r="F131" s="8"/>
      <c r="G131" s="8"/>
      <c r="H131" s="8"/>
      <c r="I131" s="8"/>
      <c r="J131" s="8"/>
      <c r="K131" s="22"/>
    </row>
    <row r="132" spans="1:11" x14ac:dyDescent="0.35">
      <c r="C132" s="179" t="s">
        <v>250</v>
      </c>
      <c r="E132" s="214"/>
      <c r="F132" s="180"/>
      <c r="G132" s="8"/>
      <c r="H132" s="8"/>
      <c r="I132" s="8"/>
      <c r="J132" s="8"/>
      <c r="K132" s="22"/>
    </row>
    <row r="133" spans="1:11" ht="16" thickBot="1" x14ac:dyDescent="0.4">
      <c r="A133" s="170"/>
      <c r="B133" s="225"/>
      <c r="C133" s="188" t="s">
        <v>240</v>
      </c>
      <c r="D133" s="26"/>
      <c r="E133" s="215"/>
      <c r="F133" s="250" t="s">
        <v>74</v>
      </c>
      <c r="G133" s="26" t="s">
        <v>53</v>
      </c>
      <c r="H133" s="26"/>
      <c r="I133" s="78"/>
      <c r="J133" s="141" t="s">
        <v>80</v>
      </c>
      <c r="K133" s="22"/>
    </row>
    <row r="134" spans="1:11" ht="16" thickTop="1" x14ac:dyDescent="0.35">
      <c r="A134" s="54" t="s">
        <v>204</v>
      </c>
      <c r="B134" s="7"/>
      <c r="C134" s="66"/>
      <c r="D134" s="66"/>
      <c r="E134" s="66"/>
      <c r="F134" s="66"/>
      <c r="G134" s="66"/>
      <c r="H134" s="66"/>
      <c r="I134" s="30"/>
      <c r="J134" s="131"/>
      <c r="K134" s="66"/>
    </row>
    <row r="135" spans="1:11" x14ac:dyDescent="0.35">
      <c r="A135" s="114" t="s">
        <v>144</v>
      </c>
      <c r="B135" s="115" t="s">
        <v>43</v>
      </c>
      <c r="C135" s="116" t="s">
        <v>91</v>
      </c>
      <c r="D135" s="115" t="s">
        <v>44</v>
      </c>
      <c r="E135" s="115" t="s">
        <v>147</v>
      </c>
      <c r="F135" s="115" t="s">
        <v>42</v>
      </c>
      <c r="G135" s="116" t="s">
        <v>149</v>
      </c>
      <c r="H135" s="261" t="s">
        <v>205</v>
      </c>
      <c r="I135" s="129" t="s">
        <v>38</v>
      </c>
      <c r="J135" s="227"/>
      <c r="K135" s="66"/>
    </row>
    <row r="136" spans="1:11" ht="16" thickBot="1" x14ac:dyDescent="0.4">
      <c r="A136" s="118"/>
      <c r="B136" s="119"/>
      <c r="C136" s="120"/>
      <c r="D136" s="119"/>
      <c r="E136" s="119"/>
      <c r="F136" s="119"/>
      <c r="G136" s="130"/>
      <c r="H136" s="119"/>
      <c r="I136" s="120"/>
      <c r="J136" s="228"/>
      <c r="K136" s="66"/>
    </row>
    <row r="137" spans="1:11" ht="16" thickTop="1" x14ac:dyDescent="0.35">
      <c r="A137" s="11" t="s">
        <v>146</v>
      </c>
      <c r="B137" s="66"/>
      <c r="C137" s="66"/>
      <c r="D137" s="66"/>
      <c r="E137" s="117"/>
      <c r="F137" s="65" t="s">
        <v>135</v>
      </c>
      <c r="G137" s="66"/>
      <c r="H137" s="66"/>
      <c r="I137" s="66"/>
      <c r="J137" s="66">
        <f>J21</f>
        <v>0</v>
      </c>
      <c r="K137" s="22"/>
    </row>
    <row r="138" spans="1:11" x14ac:dyDescent="0.35">
      <c r="A138" s="16" t="s">
        <v>7</v>
      </c>
      <c r="F138" s="17" t="s">
        <v>87</v>
      </c>
      <c r="K138" s="22"/>
    </row>
    <row r="139" spans="1:11" x14ac:dyDescent="0.35">
      <c r="A139" s="17" t="s">
        <v>11</v>
      </c>
      <c r="F139" s="17" t="s">
        <v>40</v>
      </c>
      <c r="K139" s="22"/>
    </row>
    <row r="140" spans="1:11" x14ac:dyDescent="0.35">
      <c r="A140" s="17" t="s">
        <v>13</v>
      </c>
      <c r="F140" s="17" t="s">
        <v>46</v>
      </c>
      <c r="K140" s="22"/>
    </row>
    <row r="141" spans="1:11" x14ac:dyDescent="0.35">
      <c r="A141" s="17" t="s">
        <v>15</v>
      </c>
      <c r="F141" s="18" t="s">
        <v>82</v>
      </c>
      <c r="K141" s="22"/>
    </row>
    <row r="142" spans="1:11" x14ac:dyDescent="0.35">
      <c r="A142" s="11"/>
      <c r="B142" s="19" t="s">
        <v>21</v>
      </c>
      <c r="F142" s="11"/>
      <c r="K142" s="22"/>
    </row>
    <row r="143" spans="1:11" x14ac:dyDescent="0.35">
      <c r="A143" s="7" t="s">
        <v>115</v>
      </c>
      <c r="B143" s="7"/>
      <c r="C143" s="7" t="s">
        <v>62</v>
      </c>
      <c r="D143" s="7"/>
      <c r="E143" s="7"/>
      <c r="F143" s="7"/>
      <c r="G143" s="7"/>
      <c r="H143" s="7"/>
      <c r="I143" s="7"/>
      <c r="J143" s="7"/>
      <c r="K143" s="22"/>
    </row>
    <row r="144" spans="1:11" ht="16" thickTop="1" x14ac:dyDescent="0.35">
      <c r="A144" s="7" t="s">
        <v>206</v>
      </c>
      <c r="B144" s="5" t="s">
        <v>66</v>
      </c>
      <c r="C144" s="5" t="s">
        <v>179</v>
      </c>
      <c r="D144" s="5" t="s">
        <v>208</v>
      </c>
      <c r="E144" s="5" t="s">
        <v>49</v>
      </c>
      <c r="F144" s="5" t="s">
        <v>207</v>
      </c>
      <c r="G144" s="20" t="s">
        <v>33</v>
      </c>
      <c r="H144" s="20" t="s">
        <v>251</v>
      </c>
      <c r="I144" s="20" t="s">
        <v>57</v>
      </c>
      <c r="J144" s="20" t="s">
        <v>261</v>
      </c>
      <c r="K144" s="22" t="s">
        <v>152</v>
      </c>
    </row>
    <row r="145" spans="1:12" x14ac:dyDescent="0.3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86">
        <f t="shared" ref="K145:K176" si="3">SUM(G145:J145)</f>
        <v>0</v>
      </c>
      <c r="L145" s="66"/>
    </row>
    <row r="146" spans="1:12" x14ac:dyDescent="0.35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86">
        <f t="shared" si="3"/>
        <v>0</v>
      </c>
      <c r="L146" s="66"/>
    </row>
    <row r="147" spans="1:12" x14ac:dyDescent="0.35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86">
        <f t="shared" si="3"/>
        <v>0</v>
      </c>
      <c r="L147" s="66"/>
    </row>
    <row r="148" spans="1:12" x14ac:dyDescent="0.35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86">
        <f t="shared" si="3"/>
        <v>0</v>
      </c>
      <c r="L148" s="66"/>
    </row>
    <row r="149" spans="1:12" x14ac:dyDescent="0.35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86">
        <f t="shared" si="3"/>
        <v>0</v>
      </c>
      <c r="L149" s="66"/>
    </row>
    <row r="150" spans="1:12" x14ac:dyDescent="0.35">
      <c r="A150" s="75"/>
      <c r="B150" s="77"/>
      <c r="C150" s="77"/>
      <c r="D150" s="77"/>
      <c r="E150" s="77"/>
      <c r="F150" s="77"/>
      <c r="G150" s="77"/>
      <c r="H150" s="77"/>
      <c r="I150" s="77"/>
      <c r="J150" s="77"/>
      <c r="K150" s="86">
        <f t="shared" si="3"/>
        <v>0</v>
      </c>
      <c r="L150" s="66"/>
    </row>
    <row r="151" spans="1:12" x14ac:dyDescent="0.35">
      <c r="A151" s="75"/>
      <c r="B151" s="77"/>
      <c r="C151" s="77"/>
      <c r="D151" s="77"/>
      <c r="E151" s="77"/>
      <c r="F151" s="77"/>
      <c r="G151" s="77"/>
      <c r="H151" s="77"/>
      <c r="I151" s="77"/>
      <c r="J151" s="77"/>
      <c r="K151" s="86">
        <f t="shared" si="3"/>
        <v>0</v>
      </c>
      <c r="L151" s="66"/>
    </row>
    <row r="152" spans="1:12" x14ac:dyDescent="0.35">
      <c r="A152" s="75"/>
      <c r="B152" s="77"/>
      <c r="C152" s="77"/>
      <c r="D152" s="77"/>
      <c r="E152" s="77"/>
      <c r="F152" s="77"/>
      <c r="G152" s="77"/>
      <c r="H152" s="77"/>
      <c r="I152" s="77"/>
      <c r="J152" s="77"/>
      <c r="K152" s="86">
        <f t="shared" si="3"/>
        <v>0</v>
      </c>
      <c r="L152" s="66"/>
    </row>
    <row r="153" spans="1:12" x14ac:dyDescent="0.35">
      <c r="A153" s="75"/>
      <c r="B153" s="77"/>
      <c r="C153" s="77"/>
      <c r="D153" s="77"/>
      <c r="E153" s="77"/>
      <c r="F153" s="77"/>
      <c r="G153" s="77"/>
      <c r="H153" s="77"/>
      <c r="I153" s="77"/>
      <c r="J153" s="77"/>
      <c r="K153" s="86">
        <f t="shared" si="3"/>
        <v>0</v>
      </c>
      <c r="L153" s="66"/>
    </row>
    <row r="154" spans="1:12" x14ac:dyDescent="0.35">
      <c r="A154" s="75"/>
      <c r="B154" s="77"/>
      <c r="C154" s="77"/>
      <c r="D154" s="77"/>
      <c r="E154" s="77"/>
      <c r="F154" s="77"/>
      <c r="G154" s="77"/>
      <c r="H154" s="77"/>
      <c r="I154" s="77"/>
      <c r="J154" s="77"/>
      <c r="K154" s="86">
        <f t="shared" si="3"/>
        <v>0</v>
      </c>
      <c r="L154" s="66"/>
    </row>
    <row r="155" spans="1:12" x14ac:dyDescent="0.35">
      <c r="A155" s="75"/>
      <c r="B155" s="77"/>
      <c r="C155" s="77"/>
      <c r="D155" s="77"/>
      <c r="E155" s="77"/>
      <c r="F155" s="77"/>
      <c r="G155" s="77"/>
      <c r="H155" s="77"/>
      <c r="I155" s="77"/>
      <c r="J155" s="77"/>
      <c r="K155" s="86">
        <f t="shared" si="3"/>
        <v>0</v>
      </c>
      <c r="L155" s="66"/>
    </row>
    <row r="156" spans="1:12" x14ac:dyDescent="0.35">
      <c r="A156" s="75"/>
      <c r="B156" s="77"/>
      <c r="C156" s="77"/>
      <c r="D156" s="77"/>
      <c r="E156" s="77"/>
      <c r="F156" s="77"/>
      <c r="G156" s="77"/>
      <c r="H156" s="77"/>
      <c r="I156" s="77"/>
      <c r="J156" s="77"/>
      <c r="K156" s="86">
        <f t="shared" si="3"/>
        <v>0</v>
      </c>
      <c r="L156" s="66"/>
    </row>
    <row r="157" spans="1:12" x14ac:dyDescent="0.35">
      <c r="A157" s="75"/>
      <c r="B157" s="77"/>
      <c r="C157" s="77"/>
      <c r="D157" s="77"/>
      <c r="E157" s="77"/>
      <c r="F157" s="77"/>
      <c r="G157" s="77"/>
      <c r="H157" s="77"/>
      <c r="I157" s="77"/>
      <c r="J157" s="77"/>
      <c r="K157" s="86">
        <f t="shared" si="3"/>
        <v>0</v>
      </c>
      <c r="L157" s="66"/>
    </row>
    <row r="158" spans="1:12" x14ac:dyDescent="0.35">
      <c r="A158" s="75"/>
      <c r="B158" s="77"/>
      <c r="C158" s="77"/>
      <c r="D158" s="77"/>
      <c r="E158" s="77"/>
      <c r="F158" s="77"/>
      <c r="G158" s="77"/>
      <c r="H158" s="77"/>
      <c r="I158" s="77"/>
      <c r="J158" s="77"/>
      <c r="K158" s="86">
        <f t="shared" si="3"/>
        <v>0</v>
      </c>
      <c r="L158" s="66"/>
    </row>
    <row r="159" spans="1:12" x14ac:dyDescent="0.35">
      <c r="A159" s="75"/>
      <c r="B159" s="77"/>
      <c r="C159" s="77"/>
      <c r="D159" s="77"/>
      <c r="E159" s="77"/>
      <c r="F159" s="77"/>
      <c r="G159" s="77"/>
      <c r="H159" s="77"/>
      <c r="I159" s="77"/>
      <c r="J159" s="77"/>
      <c r="K159" s="86">
        <f t="shared" si="3"/>
        <v>0</v>
      </c>
      <c r="L159" s="66"/>
    </row>
    <row r="160" spans="1:12" x14ac:dyDescent="0.35">
      <c r="A160" s="75"/>
      <c r="B160" s="77"/>
      <c r="C160" s="77"/>
      <c r="D160" s="77"/>
      <c r="E160" s="77"/>
      <c r="F160" s="77"/>
      <c r="G160" s="77"/>
      <c r="H160" s="77"/>
      <c r="I160" s="77"/>
      <c r="J160" s="77"/>
      <c r="K160" s="86">
        <f t="shared" si="3"/>
        <v>0</v>
      </c>
      <c r="L160" s="66"/>
    </row>
    <row r="161" spans="1:12" x14ac:dyDescent="0.35">
      <c r="A161" s="75"/>
      <c r="B161" s="77"/>
      <c r="C161" s="77"/>
      <c r="D161" s="77"/>
      <c r="E161" s="77"/>
      <c r="F161" s="77"/>
      <c r="G161" s="77"/>
      <c r="H161" s="77"/>
      <c r="I161" s="77"/>
      <c r="J161" s="77"/>
      <c r="K161" s="86">
        <f t="shared" si="3"/>
        <v>0</v>
      </c>
      <c r="L161" s="66"/>
    </row>
    <row r="162" spans="1:12" x14ac:dyDescent="0.35">
      <c r="A162" s="75"/>
      <c r="B162" s="77"/>
      <c r="C162" s="77"/>
      <c r="D162" s="77"/>
      <c r="E162" s="77"/>
      <c r="F162" s="77"/>
      <c r="G162" s="77"/>
      <c r="H162" s="77"/>
      <c r="I162" s="77"/>
      <c r="J162" s="77"/>
      <c r="K162" s="86">
        <f t="shared" si="3"/>
        <v>0</v>
      </c>
      <c r="L162" s="66"/>
    </row>
    <row r="163" spans="1:12" x14ac:dyDescent="0.35">
      <c r="A163" s="75"/>
      <c r="B163" s="77"/>
      <c r="C163" s="77"/>
      <c r="D163" s="77"/>
      <c r="E163" s="77"/>
      <c r="F163" s="77"/>
      <c r="G163" s="77"/>
      <c r="H163" s="77"/>
      <c r="I163" s="77"/>
      <c r="J163" s="77"/>
      <c r="K163" s="86">
        <f t="shared" si="3"/>
        <v>0</v>
      </c>
      <c r="L163" s="66"/>
    </row>
    <row r="164" spans="1:12" x14ac:dyDescent="0.35">
      <c r="A164" s="75"/>
      <c r="B164" s="77"/>
      <c r="C164" s="77"/>
      <c r="D164" s="77"/>
      <c r="E164" s="77"/>
      <c r="F164" s="77"/>
      <c r="G164" s="77"/>
      <c r="H164" s="77"/>
      <c r="I164" s="77"/>
      <c r="J164" s="77"/>
      <c r="K164" s="86">
        <f t="shared" si="3"/>
        <v>0</v>
      </c>
      <c r="L164" s="66"/>
    </row>
    <row r="165" spans="1:12" x14ac:dyDescent="0.35">
      <c r="A165" s="75"/>
      <c r="B165" s="77"/>
      <c r="C165" s="77"/>
      <c r="D165" s="77"/>
      <c r="E165" s="77"/>
      <c r="F165" s="77"/>
      <c r="G165" s="77"/>
      <c r="H165" s="77"/>
      <c r="I165" s="77"/>
      <c r="J165" s="77"/>
      <c r="K165" s="86">
        <f t="shared" si="3"/>
        <v>0</v>
      </c>
      <c r="L165" s="66"/>
    </row>
    <row r="166" spans="1:12" x14ac:dyDescent="0.35">
      <c r="A166" s="75"/>
      <c r="B166" s="77"/>
      <c r="C166" s="77"/>
      <c r="D166" s="77"/>
      <c r="E166" s="77"/>
      <c r="F166" s="77"/>
      <c r="G166" s="77"/>
      <c r="H166" s="77"/>
      <c r="I166" s="77"/>
      <c r="J166" s="77"/>
      <c r="K166" s="86">
        <f t="shared" si="3"/>
        <v>0</v>
      </c>
      <c r="L166" s="66"/>
    </row>
    <row r="167" spans="1:12" x14ac:dyDescent="0.35">
      <c r="A167" s="75"/>
      <c r="B167" s="77"/>
      <c r="C167" s="77"/>
      <c r="D167" s="77"/>
      <c r="E167" s="77"/>
      <c r="F167" s="77"/>
      <c r="G167" s="77"/>
      <c r="H167" s="77"/>
      <c r="I167" s="77"/>
      <c r="J167" s="77"/>
      <c r="K167" s="86">
        <f t="shared" si="3"/>
        <v>0</v>
      </c>
      <c r="L167" s="66"/>
    </row>
    <row r="168" spans="1:12" x14ac:dyDescent="0.35">
      <c r="A168" s="75"/>
      <c r="B168" s="77"/>
      <c r="C168" s="77"/>
      <c r="D168" s="77"/>
      <c r="E168" s="77"/>
      <c r="F168" s="77"/>
      <c r="G168" s="77"/>
      <c r="H168" s="77"/>
      <c r="I168" s="77"/>
      <c r="J168" s="77"/>
      <c r="K168" s="86">
        <f t="shared" si="3"/>
        <v>0</v>
      </c>
      <c r="L168" s="66"/>
    </row>
    <row r="169" spans="1:12" x14ac:dyDescent="0.35">
      <c r="A169" s="75"/>
      <c r="B169" s="77"/>
      <c r="C169" s="77"/>
      <c r="D169" s="77"/>
      <c r="E169" s="77"/>
      <c r="F169" s="77"/>
      <c r="G169" s="77"/>
      <c r="H169" s="77"/>
      <c r="I169" s="77"/>
      <c r="J169" s="77"/>
      <c r="K169" s="86">
        <f t="shared" si="3"/>
        <v>0</v>
      </c>
      <c r="L169" s="66"/>
    </row>
    <row r="170" spans="1:12" x14ac:dyDescent="0.35">
      <c r="A170" s="75"/>
      <c r="B170" s="77"/>
      <c r="C170" s="77"/>
      <c r="D170" s="77"/>
      <c r="E170" s="77"/>
      <c r="F170" s="77"/>
      <c r="G170" s="77"/>
      <c r="H170" s="77"/>
      <c r="I170" s="77"/>
      <c r="J170" s="77"/>
      <c r="K170" s="86">
        <f t="shared" si="3"/>
        <v>0</v>
      </c>
      <c r="L170" s="66"/>
    </row>
    <row r="171" spans="1:12" x14ac:dyDescent="0.35">
      <c r="A171" s="75"/>
      <c r="B171" s="77"/>
      <c r="C171" s="77"/>
      <c r="D171" s="77"/>
      <c r="E171" s="77"/>
      <c r="F171" s="77"/>
      <c r="G171" s="77"/>
      <c r="H171" s="77"/>
      <c r="I171" s="77"/>
      <c r="J171" s="77"/>
      <c r="K171" s="86">
        <f t="shared" si="3"/>
        <v>0</v>
      </c>
      <c r="L171" s="66"/>
    </row>
    <row r="172" spans="1:12" x14ac:dyDescent="0.35">
      <c r="A172" s="75"/>
      <c r="B172" s="77"/>
      <c r="C172" s="77"/>
      <c r="D172" s="77"/>
      <c r="E172" s="77"/>
      <c r="F172" s="77"/>
      <c r="G172" s="77"/>
      <c r="H172" s="77"/>
      <c r="I172" s="77"/>
      <c r="J172" s="77"/>
      <c r="K172" s="86">
        <f t="shared" si="3"/>
        <v>0</v>
      </c>
      <c r="L172" s="66"/>
    </row>
    <row r="173" spans="1:12" x14ac:dyDescent="0.35">
      <c r="A173" s="75"/>
      <c r="B173" s="77"/>
      <c r="C173" s="77"/>
      <c r="D173" s="77"/>
      <c r="E173" s="77"/>
      <c r="F173" s="77"/>
      <c r="G173" s="77"/>
      <c r="H173" s="77"/>
      <c r="I173" s="77"/>
      <c r="J173" s="77"/>
      <c r="K173" s="86">
        <f t="shared" si="3"/>
        <v>0</v>
      </c>
      <c r="L173" s="66"/>
    </row>
    <row r="174" spans="1:12" x14ac:dyDescent="0.35">
      <c r="A174" s="75"/>
      <c r="B174" s="77"/>
      <c r="C174" s="77"/>
      <c r="D174" s="77"/>
      <c r="E174" s="77"/>
      <c r="F174" s="77"/>
      <c r="G174" s="77"/>
      <c r="H174" s="77"/>
      <c r="I174" s="77"/>
      <c r="J174" s="77"/>
      <c r="K174" s="86">
        <f t="shared" si="3"/>
        <v>0</v>
      </c>
      <c r="L174" s="66"/>
    </row>
    <row r="175" spans="1:12" x14ac:dyDescent="0.35">
      <c r="A175" s="75"/>
      <c r="B175" s="77"/>
      <c r="C175" s="77"/>
      <c r="D175" s="77"/>
      <c r="E175" s="77"/>
      <c r="F175" s="77"/>
      <c r="G175" s="77"/>
      <c r="H175" s="77"/>
      <c r="I175" s="77"/>
      <c r="J175" s="77"/>
      <c r="K175" s="86">
        <f t="shared" si="3"/>
        <v>0</v>
      </c>
      <c r="L175" s="66"/>
    </row>
    <row r="176" spans="1:12" x14ac:dyDescent="0.35">
      <c r="A176" s="75"/>
      <c r="B176" s="77"/>
      <c r="C176" s="77"/>
      <c r="D176" s="77"/>
      <c r="E176" s="77"/>
      <c r="F176" s="77"/>
      <c r="G176" s="77"/>
      <c r="H176" s="77"/>
      <c r="I176" s="77"/>
      <c r="J176" s="77"/>
      <c r="K176" s="86">
        <f t="shared" si="3"/>
        <v>0</v>
      </c>
      <c r="L176" s="66"/>
    </row>
    <row r="177" spans="1:12" x14ac:dyDescent="0.35">
      <c r="A177" s="75"/>
      <c r="B177" s="77"/>
      <c r="C177" s="77"/>
      <c r="D177" s="77"/>
      <c r="E177" s="77"/>
      <c r="F177" s="77"/>
      <c r="G177" s="77"/>
      <c r="H177" s="77"/>
      <c r="I177" s="77"/>
      <c r="J177" s="77"/>
      <c r="K177" s="86">
        <f t="shared" ref="K177:K208" si="4">SUM(G177:J177)</f>
        <v>0</v>
      </c>
      <c r="L177" s="66"/>
    </row>
    <row r="178" spans="1:12" x14ac:dyDescent="0.35">
      <c r="A178" s="75"/>
      <c r="B178" s="77"/>
      <c r="C178" s="77"/>
      <c r="D178" s="77"/>
      <c r="E178" s="77"/>
      <c r="F178" s="77"/>
      <c r="G178" s="77"/>
      <c r="H178" s="77"/>
      <c r="I178" s="77"/>
      <c r="J178" s="77"/>
      <c r="K178" s="86">
        <f t="shared" si="4"/>
        <v>0</v>
      </c>
      <c r="L178" s="66"/>
    </row>
    <row r="179" spans="1:12" x14ac:dyDescent="0.35">
      <c r="A179" s="75"/>
      <c r="B179" s="77"/>
      <c r="C179" s="77"/>
      <c r="D179" s="77"/>
      <c r="E179" s="77"/>
      <c r="F179" s="77"/>
      <c r="G179" s="77"/>
      <c r="H179" s="77"/>
      <c r="I179" s="77"/>
      <c r="J179" s="77"/>
      <c r="K179" s="86">
        <f t="shared" si="4"/>
        <v>0</v>
      </c>
      <c r="L179" s="66"/>
    </row>
    <row r="180" spans="1:12" x14ac:dyDescent="0.35">
      <c r="A180" s="75"/>
      <c r="B180" s="77"/>
      <c r="C180" s="77"/>
      <c r="D180" s="77"/>
      <c r="E180" s="77"/>
      <c r="F180" s="77"/>
      <c r="G180" s="77"/>
      <c r="H180" s="77"/>
      <c r="I180" s="77"/>
      <c r="J180" s="77"/>
      <c r="K180" s="86">
        <f t="shared" si="4"/>
        <v>0</v>
      </c>
      <c r="L180" s="66"/>
    </row>
    <row r="181" spans="1:12" x14ac:dyDescent="0.35">
      <c r="A181" s="75"/>
      <c r="B181" s="77"/>
      <c r="C181" s="77"/>
      <c r="D181" s="77"/>
      <c r="E181" s="77"/>
      <c r="F181" s="77"/>
      <c r="G181" s="77"/>
      <c r="H181" s="77"/>
      <c r="I181" s="77"/>
      <c r="J181" s="77"/>
      <c r="K181" s="86">
        <f t="shared" si="4"/>
        <v>0</v>
      </c>
      <c r="L181" s="66"/>
    </row>
    <row r="182" spans="1:12" x14ac:dyDescent="0.35">
      <c r="A182" s="75"/>
      <c r="B182" s="77"/>
      <c r="C182" s="77"/>
      <c r="D182" s="77"/>
      <c r="E182" s="77"/>
      <c r="F182" s="77"/>
      <c r="G182" s="77"/>
      <c r="H182" s="77"/>
      <c r="I182" s="77"/>
      <c r="J182" s="77"/>
      <c r="K182" s="86">
        <f t="shared" si="4"/>
        <v>0</v>
      </c>
      <c r="L182" s="66"/>
    </row>
    <row r="183" spans="1:12" x14ac:dyDescent="0.35">
      <c r="A183" s="75"/>
      <c r="B183" s="77"/>
      <c r="C183" s="77"/>
      <c r="D183" s="77"/>
      <c r="E183" s="77"/>
      <c r="F183" s="77"/>
      <c r="G183" s="77"/>
      <c r="H183" s="77"/>
      <c r="I183" s="77"/>
      <c r="J183" s="77"/>
      <c r="K183" s="86">
        <f t="shared" si="4"/>
        <v>0</v>
      </c>
      <c r="L183" s="66"/>
    </row>
    <row r="184" spans="1:12" x14ac:dyDescent="0.35">
      <c r="A184" s="75"/>
      <c r="B184" s="77"/>
      <c r="C184" s="77"/>
      <c r="D184" s="77"/>
      <c r="E184" s="77"/>
      <c r="F184" s="77"/>
      <c r="G184" s="77"/>
      <c r="H184" s="77"/>
      <c r="I184" s="77"/>
      <c r="J184" s="77"/>
      <c r="K184" s="86">
        <f t="shared" si="4"/>
        <v>0</v>
      </c>
      <c r="L184" s="66"/>
    </row>
    <row r="185" spans="1:12" x14ac:dyDescent="0.35">
      <c r="A185" s="75"/>
      <c r="B185" s="77"/>
      <c r="C185" s="77"/>
      <c r="D185" s="77"/>
      <c r="E185" s="77"/>
      <c r="F185" s="77"/>
      <c r="G185" s="77"/>
      <c r="H185" s="77"/>
      <c r="I185" s="77"/>
      <c r="J185" s="77"/>
      <c r="K185" s="86">
        <f t="shared" si="4"/>
        <v>0</v>
      </c>
      <c r="L185" s="66"/>
    </row>
    <row r="186" spans="1:12" x14ac:dyDescent="0.35">
      <c r="A186" s="75"/>
      <c r="B186" s="77"/>
      <c r="C186" s="77"/>
      <c r="D186" s="77"/>
      <c r="E186" s="77"/>
      <c r="F186" s="77"/>
      <c r="G186" s="77"/>
      <c r="H186" s="77"/>
      <c r="I186" s="77"/>
      <c r="J186" s="77"/>
      <c r="K186" s="86">
        <f t="shared" si="4"/>
        <v>0</v>
      </c>
      <c r="L186" s="66"/>
    </row>
    <row r="187" spans="1:12" x14ac:dyDescent="0.35">
      <c r="A187" s="75"/>
      <c r="B187" s="77"/>
      <c r="C187" s="77"/>
      <c r="D187" s="77"/>
      <c r="E187" s="77"/>
      <c r="F187" s="77"/>
      <c r="G187" s="77"/>
      <c r="H187" s="77"/>
      <c r="I187" s="77"/>
      <c r="J187" s="77"/>
      <c r="K187" s="86">
        <f t="shared" si="4"/>
        <v>0</v>
      </c>
      <c r="L187" s="66"/>
    </row>
    <row r="188" spans="1:12" x14ac:dyDescent="0.35">
      <c r="A188" s="75"/>
      <c r="B188" s="77"/>
      <c r="C188" s="77"/>
      <c r="D188" s="77"/>
      <c r="E188" s="77"/>
      <c r="F188" s="77"/>
      <c r="G188" s="77"/>
      <c r="H188" s="77"/>
      <c r="I188" s="77"/>
      <c r="J188" s="77"/>
      <c r="K188" s="86">
        <f t="shared" si="4"/>
        <v>0</v>
      </c>
      <c r="L188" s="66"/>
    </row>
    <row r="189" spans="1:12" x14ac:dyDescent="0.35">
      <c r="A189" s="75"/>
      <c r="B189" s="77"/>
      <c r="C189" s="77"/>
      <c r="D189" s="77"/>
      <c r="E189" s="77"/>
      <c r="F189" s="77"/>
      <c r="G189" s="77"/>
      <c r="H189" s="77"/>
      <c r="I189" s="77"/>
      <c r="J189" s="77"/>
      <c r="K189" s="86">
        <f t="shared" si="4"/>
        <v>0</v>
      </c>
      <c r="L189" s="66"/>
    </row>
    <row r="190" spans="1:12" x14ac:dyDescent="0.35">
      <c r="A190" s="75"/>
      <c r="B190" s="77"/>
      <c r="C190" s="77"/>
      <c r="D190" s="77"/>
      <c r="E190" s="77"/>
      <c r="F190" s="77"/>
      <c r="G190" s="77"/>
      <c r="H190" s="77"/>
      <c r="I190" s="77"/>
      <c r="J190" s="77"/>
      <c r="K190" s="86">
        <f t="shared" si="4"/>
        <v>0</v>
      </c>
      <c r="L190" s="66"/>
    </row>
    <row r="191" spans="1:12" x14ac:dyDescent="0.35">
      <c r="A191" s="75"/>
      <c r="B191" s="77"/>
      <c r="C191" s="77"/>
      <c r="D191" s="77"/>
      <c r="E191" s="77"/>
      <c r="F191" s="77"/>
      <c r="G191" s="77"/>
      <c r="H191" s="77"/>
      <c r="I191" s="77"/>
      <c r="J191" s="77"/>
      <c r="K191" s="86">
        <f t="shared" si="4"/>
        <v>0</v>
      </c>
      <c r="L191" s="66"/>
    </row>
    <row r="192" spans="1:12" x14ac:dyDescent="0.35">
      <c r="A192" s="75"/>
      <c r="B192" s="77"/>
      <c r="C192" s="77"/>
      <c r="D192" s="77"/>
      <c r="E192" s="77"/>
      <c r="F192" s="77"/>
      <c r="G192" s="77"/>
      <c r="H192" s="77"/>
      <c r="I192" s="77"/>
      <c r="J192" s="77"/>
      <c r="K192" s="86">
        <f t="shared" si="4"/>
        <v>0</v>
      </c>
      <c r="L192" s="66"/>
    </row>
    <row r="193" spans="1:12" x14ac:dyDescent="0.35">
      <c r="A193" s="75"/>
      <c r="B193" s="77"/>
      <c r="C193" s="77"/>
      <c r="D193" s="77"/>
      <c r="E193" s="77"/>
      <c r="F193" s="77"/>
      <c r="G193" s="77"/>
      <c r="H193" s="77"/>
      <c r="I193" s="77"/>
      <c r="J193" s="77"/>
      <c r="K193" s="86">
        <f t="shared" si="4"/>
        <v>0</v>
      </c>
      <c r="L193" s="66"/>
    </row>
    <row r="194" spans="1:12" x14ac:dyDescent="0.35">
      <c r="A194" s="75"/>
      <c r="B194" s="77"/>
      <c r="C194" s="77"/>
      <c r="D194" s="77"/>
      <c r="E194" s="77"/>
      <c r="F194" s="77"/>
      <c r="G194" s="77"/>
      <c r="H194" s="77"/>
      <c r="I194" s="77"/>
      <c r="J194" s="77"/>
      <c r="K194" s="86">
        <f t="shared" si="4"/>
        <v>0</v>
      </c>
      <c r="L194" s="66"/>
    </row>
    <row r="195" spans="1:12" x14ac:dyDescent="0.35">
      <c r="A195" s="75"/>
      <c r="B195" s="77"/>
      <c r="C195" s="77"/>
      <c r="D195" s="77"/>
      <c r="E195" s="77"/>
      <c r="F195" s="77"/>
      <c r="G195" s="77"/>
      <c r="H195" s="77"/>
      <c r="I195" s="77"/>
      <c r="J195" s="77"/>
      <c r="K195" s="86">
        <f t="shared" si="4"/>
        <v>0</v>
      </c>
      <c r="L195" s="66"/>
    </row>
    <row r="196" spans="1:12" x14ac:dyDescent="0.35">
      <c r="A196" s="75"/>
      <c r="B196" s="77"/>
      <c r="C196" s="77"/>
      <c r="D196" s="77"/>
      <c r="E196" s="77"/>
      <c r="F196" s="77"/>
      <c r="G196" s="77"/>
      <c r="H196" s="77"/>
      <c r="I196" s="77"/>
      <c r="J196" s="77"/>
      <c r="K196" s="86">
        <f t="shared" si="4"/>
        <v>0</v>
      </c>
      <c r="L196" s="66"/>
    </row>
    <row r="197" spans="1:12" x14ac:dyDescent="0.35">
      <c r="A197" s="75"/>
      <c r="B197" s="77"/>
      <c r="C197" s="77"/>
      <c r="D197" s="77"/>
      <c r="E197" s="77"/>
      <c r="F197" s="77"/>
      <c r="G197" s="77"/>
      <c r="H197" s="77"/>
      <c r="I197" s="77"/>
      <c r="J197" s="77"/>
      <c r="K197" s="86">
        <f t="shared" si="4"/>
        <v>0</v>
      </c>
      <c r="L197" s="66"/>
    </row>
    <row r="198" spans="1:12" x14ac:dyDescent="0.35">
      <c r="A198" s="75"/>
      <c r="B198" s="77"/>
      <c r="C198" s="77"/>
      <c r="D198" s="77"/>
      <c r="E198" s="77"/>
      <c r="F198" s="77"/>
      <c r="G198" s="77"/>
      <c r="H198" s="77"/>
      <c r="I198" s="77"/>
      <c r="J198" s="77"/>
      <c r="K198" s="86">
        <f t="shared" si="4"/>
        <v>0</v>
      </c>
      <c r="L198" s="66"/>
    </row>
    <row r="199" spans="1:12" x14ac:dyDescent="0.35">
      <c r="A199" s="75"/>
      <c r="B199" s="77"/>
      <c r="C199" s="77"/>
      <c r="D199" s="77"/>
      <c r="E199" s="77"/>
      <c r="F199" s="77"/>
      <c r="G199" s="77"/>
      <c r="H199" s="77"/>
      <c r="I199" s="77"/>
      <c r="J199" s="77"/>
      <c r="K199" s="86">
        <f t="shared" si="4"/>
        <v>0</v>
      </c>
      <c r="L199" s="66"/>
    </row>
    <row r="200" spans="1:12" x14ac:dyDescent="0.35">
      <c r="A200" s="75"/>
      <c r="B200" s="77"/>
      <c r="C200" s="77"/>
      <c r="D200" s="77"/>
      <c r="E200" s="77"/>
      <c r="F200" s="77"/>
      <c r="G200" s="77"/>
      <c r="H200" s="77"/>
      <c r="I200" s="77"/>
      <c r="J200" s="77"/>
      <c r="K200" s="86">
        <f t="shared" si="4"/>
        <v>0</v>
      </c>
      <c r="L200" s="66"/>
    </row>
    <row r="201" spans="1:12" x14ac:dyDescent="0.35">
      <c r="A201" s="75"/>
      <c r="B201" s="77"/>
      <c r="C201" s="77"/>
      <c r="D201" s="77"/>
      <c r="E201" s="77"/>
      <c r="F201" s="77"/>
      <c r="G201" s="77"/>
      <c r="H201" s="77"/>
      <c r="I201" s="77"/>
      <c r="J201" s="77"/>
      <c r="K201" s="86">
        <f t="shared" si="4"/>
        <v>0</v>
      </c>
      <c r="L201" s="66"/>
    </row>
    <row r="202" spans="1:12" x14ac:dyDescent="0.35">
      <c r="A202" s="75"/>
      <c r="B202" s="77"/>
      <c r="C202" s="77"/>
      <c r="D202" s="77"/>
      <c r="E202" s="77"/>
      <c r="F202" s="77"/>
      <c r="G202" s="77"/>
      <c r="H202" s="77"/>
      <c r="I202" s="77"/>
      <c r="J202" s="77"/>
      <c r="K202" s="86">
        <f t="shared" si="4"/>
        <v>0</v>
      </c>
      <c r="L202" s="66"/>
    </row>
    <row r="203" spans="1:12" x14ac:dyDescent="0.35">
      <c r="A203" s="75"/>
      <c r="B203" s="77"/>
      <c r="C203" s="77"/>
      <c r="D203" s="77"/>
      <c r="E203" s="77"/>
      <c r="F203" s="77"/>
      <c r="G203" s="77"/>
      <c r="H203" s="77"/>
      <c r="I203" s="77"/>
      <c r="J203" s="77"/>
      <c r="K203" s="86">
        <f t="shared" si="4"/>
        <v>0</v>
      </c>
      <c r="L203" s="66"/>
    </row>
    <row r="204" spans="1:12" x14ac:dyDescent="0.35">
      <c r="A204" s="75"/>
      <c r="B204" s="77"/>
      <c r="C204" s="77"/>
      <c r="D204" s="77"/>
      <c r="E204" s="77"/>
      <c r="F204" s="77"/>
      <c r="G204" s="77"/>
      <c r="H204" s="77"/>
      <c r="I204" s="77"/>
      <c r="J204" s="77"/>
      <c r="K204" s="86">
        <f t="shared" si="4"/>
        <v>0</v>
      </c>
      <c r="L204" s="66"/>
    </row>
    <row r="205" spans="1:12" x14ac:dyDescent="0.35">
      <c r="A205" s="75"/>
      <c r="B205" s="77"/>
      <c r="C205" s="77"/>
      <c r="D205" s="77"/>
      <c r="E205" s="77"/>
      <c r="F205" s="77"/>
      <c r="G205" s="77"/>
      <c r="H205" s="77"/>
      <c r="I205" s="77"/>
      <c r="J205" s="77"/>
      <c r="K205" s="86">
        <f t="shared" si="4"/>
        <v>0</v>
      </c>
      <c r="L205" s="66"/>
    </row>
    <row r="206" spans="1:12" x14ac:dyDescent="0.35">
      <c r="A206" s="75"/>
      <c r="B206" s="77"/>
      <c r="C206" s="77"/>
      <c r="D206" s="77"/>
      <c r="E206" s="77"/>
      <c r="F206" s="77"/>
      <c r="G206" s="77"/>
      <c r="H206" s="77"/>
      <c r="I206" s="77"/>
      <c r="J206" s="77"/>
      <c r="K206" s="86">
        <f t="shared" si="4"/>
        <v>0</v>
      </c>
      <c r="L206" s="66"/>
    </row>
    <row r="207" spans="1:12" x14ac:dyDescent="0.35">
      <c r="A207" s="75"/>
      <c r="B207" s="77"/>
      <c r="C207" s="77"/>
      <c r="D207" s="77"/>
      <c r="E207" s="77"/>
      <c r="F207" s="77"/>
      <c r="G207" s="77"/>
      <c r="H207" s="77"/>
      <c r="I207" s="77"/>
      <c r="J207" s="77"/>
      <c r="K207" s="86">
        <f t="shared" si="4"/>
        <v>0</v>
      </c>
      <c r="L207" s="66"/>
    </row>
    <row r="208" spans="1:12" x14ac:dyDescent="0.35">
      <c r="A208" s="75"/>
      <c r="B208" s="77"/>
      <c r="C208" s="77"/>
      <c r="D208" s="77"/>
      <c r="E208" s="77"/>
      <c r="F208" s="77"/>
      <c r="G208" s="77"/>
      <c r="H208" s="77"/>
      <c r="I208" s="77"/>
      <c r="J208" s="77"/>
      <c r="K208" s="86">
        <f t="shared" si="4"/>
        <v>0</v>
      </c>
      <c r="L208" s="66"/>
    </row>
    <row r="209" spans="1:19" x14ac:dyDescent="0.35">
      <c r="A209" s="75"/>
      <c r="B209" s="77"/>
      <c r="C209" s="77"/>
      <c r="D209" s="77"/>
      <c r="E209" s="77"/>
      <c r="F209" s="77"/>
      <c r="G209" s="77"/>
      <c r="H209" s="77"/>
      <c r="I209" s="77"/>
      <c r="J209" s="77"/>
      <c r="K209" s="86">
        <f t="shared" ref="K209:K223" si="5">SUM(G209:J209)</f>
        <v>0</v>
      </c>
      <c r="L209" s="66"/>
    </row>
    <row r="210" spans="1:19" x14ac:dyDescent="0.35">
      <c r="A210" s="75"/>
      <c r="B210" s="77"/>
      <c r="C210" s="77"/>
      <c r="D210" s="77"/>
      <c r="E210" s="77"/>
      <c r="F210" s="77"/>
      <c r="G210" s="77"/>
      <c r="H210" s="77"/>
      <c r="I210" s="77"/>
      <c r="J210" s="77"/>
      <c r="K210" s="86">
        <f t="shared" si="5"/>
        <v>0</v>
      </c>
      <c r="L210" s="66"/>
    </row>
    <row r="211" spans="1:19" x14ac:dyDescent="0.35">
      <c r="A211" s="75"/>
      <c r="B211" s="77"/>
      <c r="C211" s="77"/>
      <c r="D211" s="77"/>
      <c r="E211" s="77"/>
      <c r="F211" s="77"/>
      <c r="G211" s="77"/>
      <c r="H211" s="77"/>
      <c r="I211" s="77"/>
      <c r="J211" s="77"/>
      <c r="K211" s="86">
        <f t="shared" si="5"/>
        <v>0</v>
      </c>
      <c r="L211" s="66"/>
    </row>
    <row r="212" spans="1:19" x14ac:dyDescent="0.35">
      <c r="A212" s="75"/>
      <c r="B212" s="77"/>
      <c r="C212" s="77"/>
      <c r="D212" s="77"/>
      <c r="E212" s="77"/>
      <c r="F212" s="77"/>
      <c r="G212" s="77"/>
      <c r="H212" s="77"/>
      <c r="I212" s="77"/>
      <c r="J212" s="77"/>
      <c r="K212" s="86">
        <f t="shared" si="5"/>
        <v>0</v>
      </c>
      <c r="L212" s="66"/>
    </row>
    <row r="213" spans="1:19" x14ac:dyDescent="0.35">
      <c r="A213" s="75"/>
      <c r="B213" s="77"/>
      <c r="C213" s="77"/>
      <c r="D213" s="77"/>
      <c r="E213" s="77"/>
      <c r="F213" s="77"/>
      <c r="G213" s="77"/>
      <c r="H213" s="77"/>
      <c r="I213" s="77"/>
      <c r="J213" s="77"/>
      <c r="K213" s="86">
        <f t="shared" si="5"/>
        <v>0</v>
      </c>
      <c r="L213" s="66"/>
    </row>
    <row r="214" spans="1:19" x14ac:dyDescent="0.35">
      <c r="A214" s="75"/>
      <c r="B214" s="77"/>
      <c r="C214" s="77"/>
      <c r="D214" s="77"/>
      <c r="E214" s="77"/>
      <c r="F214" s="77"/>
      <c r="G214" s="77"/>
      <c r="H214" s="77"/>
      <c r="I214" s="77"/>
      <c r="J214" s="77"/>
      <c r="K214" s="86">
        <f t="shared" si="5"/>
        <v>0</v>
      </c>
      <c r="L214" s="66"/>
    </row>
    <row r="215" spans="1:19" x14ac:dyDescent="0.35">
      <c r="A215" s="75"/>
      <c r="B215" s="77"/>
      <c r="C215" s="77"/>
      <c r="D215" s="77"/>
      <c r="E215" s="77"/>
      <c r="F215" s="77"/>
      <c r="G215" s="77"/>
      <c r="H215" s="77"/>
      <c r="I215" s="77"/>
      <c r="J215" s="77"/>
      <c r="K215" s="86">
        <f t="shared" si="5"/>
        <v>0</v>
      </c>
      <c r="L215" s="66"/>
    </row>
    <row r="216" spans="1:19" x14ac:dyDescent="0.35">
      <c r="A216" s="75"/>
      <c r="B216" s="77"/>
      <c r="C216" s="77"/>
      <c r="D216" s="77"/>
      <c r="E216" s="77"/>
      <c r="F216" s="77"/>
      <c r="G216" s="77"/>
      <c r="H216" s="77"/>
      <c r="I216" s="77"/>
      <c r="J216" s="77"/>
      <c r="K216" s="86">
        <f t="shared" si="5"/>
        <v>0</v>
      </c>
      <c r="L216" s="66"/>
    </row>
    <row r="217" spans="1:19" x14ac:dyDescent="0.35">
      <c r="A217" s="75"/>
      <c r="B217" s="77"/>
      <c r="C217" s="77"/>
      <c r="D217" s="77"/>
      <c r="E217" s="77"/>
      <c r="F217" s="77"/>
      <c r="G217" s="77"/>
      <c r="H217" s="77"/>
      <c r="I217" s="77"/>
      <c r="J217" s="77"/>
      <c r="K217" s="86">
        <f t="shared" si="5"/>
        <v>0</v>
      </c>
      <c r="L217" s="66"/>
    </row>
    <row r="218" spans="1:19" x14ac:dyDescent="0.35">
      <c r="A218" s="75"/>
      <c r="B218" s="77"/>
      <c r="C218" s="77"/>
      <c r="D218" s="77"/>
      <c r="E218" s="77"/>
      <c r="F218" s="77"/>
      <c r="G218" s="77"/>
      <c r="H218" s="77"/>
      <c r="I218" s="77"/>
      <c r="J218" s="77"/>
      <c r="K218" s="86">
        <f t="shared" si="5"/>
        <v>0</v>
      </c>
      <c r="L218" s="66"/>
    </row>
    <row r="219" spans="1:19" x14ac:dyDescent="0.35">
      <c r="A219" s="75"/>
      <c r="B219" s="77"/>
      <c r="C219" s="77"/>
      <c r="D219" s="77"/>
      <c r="E219" s="77"/>
      <c r="F219" s="77"/>
      <c r="G219" s="77"/>
      <c r="H219" s="77"/>
      <c r="I219" s="77"/>
      <c r="J219" s="77"/>
      <c r="K219" s="86">
        <f t="shared" si="5"/>
        <v>0</v>
      </c>
      <c r="L219" s="66"/>
    </row>
    <row r="220" spans="1:19" x14ac:dyDescent="0.35">
      <c r="A220" s="75"/>
      <c r="B220" s="77"/>
      <c r="C220" s="77"/>
      <c r="D220" s="77"/>
      <c r="E220" s="77"/>
      <c r="F220" s="77"/>
      <c r="G220" s="77"/>
      <c r="H220" s="77"/>
      <c r="I220" s="77"/>
      <c r="J220" s="77"/>
      <c r="K220" s="86">
        <f t="shared" si="5"/>
        <v>0</v>
      </c>
      <c r="L220" s="66"/>
    </row>
    <row r="221" spans="1:19" x14ac:dyDescent="0.35">
      <c r="A221" s="75"/>
      <c r="B221" s="77"/>
      <c r="C221" s="77"/>
      <c r="D221" s="77"/>
      <c r="E221" s="77"/>
      <c r="F221" s="77"/>
      <c r="G221" s="77"/>
      <c r="H221" s="77"/>
      <c r="I221" s="77"/>
      <c r="J221" s="77"/>
      <c r="K221" s="86">
        <f t="shared" si="5"/>
        <v>0</v>
      </c>
      <c r="L221" s="66"/>
    </row>
    <row r="222" spans="1:19" x14ac:dyDescent="0.35">
      <c r="A222" s="75"/>
      <c r="B222" s="77"/>
      <c r="C222" s="77"/>
      <c r="D222" s="77"/>
      <c r="E222" s="77"/>
      <c r="F222" s="77"/>
      <c r="G222" s="77"/>
      <c r="H222" s="77"/>
      <c r="I222" s="77"/>
      <c r="J222" s="77"/>
      <c r="K222" s="86">
        <f t="shared" si="5"/>
        <v>0</v>
      </c>
      <c r="L222" s="66"/>
    </row>
    <row r="223" spans="1:19" ht="16" thickBot="1" x14ac:dyDescent="0.4">
      <c r="A223" s="75"/>
      <c r="B223" s="77"/>
      <c r="C223" s="77"/>
      <c r="D223" s="77"/>
      <c r="E223" s="77"/>
      <c r="F223" s="77"/>
      <c r="G223" s="77"/>
      <c r="H223" s="77"/>
      <c r="I223" s="77"/>
      <c r="J223" s="77"/>
      <c r="K223" s="101">
        <f t="shared" si="5"/>
        <v>0</v>
      </c>
      <c r="L223" s="66"/>
      <c r="M223" s="66"/>
      <c r="N223" s="66"/>
      <c r="O223" s="66"/>
      <c r="P223" s="66"/>
      <c r="Q223" s="66"/>
      <c r="R223" s="66"/>
    </row>
    <row r="224" spans="1:19" ht="16.5" thickTop="1" thickBot="1" x14ac:dyDescent="0.4">
      <c r="A224" s="75"/>
      <c r="B224" s="77"/>
      <c r="C224" s="77"/>
      <c r="D224" s="77"/>
      <c r="E224" s="77"/>
      <c r="F224" s="77"/>
      <c r="G224" s="77"/>
      <c r="H224" s="77"/>
      <c r="I224" s="77"/>
      <c r="J224" s="77"/>
      <c r="K224" s="90" t="s">
        <v>66</v>
      </c>
      <c r="L224" s="91" t="s">
        <v>179</v>
      </c>
      <c r="M224" s="91" t="s">
        <v>84</v>
      </c>
      <c r="N224" s="91" t="s">
        <v>49</v>
      </c>
      <c r="O224" s="92" t="s">
        <v>33</v>
      </c>
      <c r="P224" s="91" t="s">
        <v>251</v>
      </c>
      <c r="Q224" s="92" t="s">
        <v>57</v>
      </c>
      <c r="R224" s="93" t="s">
        <v>261</v>
      </c>
      <c r="S224" s="66"/>
    </row>
    <row r="225" spans="1:19" x14ac:dyDescent="0.35">
      <c r="A225" s="1"/>
      <c r="B225" s="9" t="s">
        <v>143</v>
      </c>
      <c r="C225" s="9"/>
      <c r="D225" s="9"/>
      <c r="E225" s="9"/>
      <c r="F225" s="9" t="s">
        <v>59</v>
      </c>
      <c r="G225" s="9" t="s">
        <v>34</v>
      </c>
      <c r="H225" s="9" t="s">
        <v>256</v>
      </c>
      <c r="I225" s="9" t="s">
        <v>58</v>
      </c>
      <c r="J225" s="9" t="s">
        <v>262</v>
      </c>
      <c r="K225" s="94" t="s">
        <v>177</v>
      </c>
      <c r="L225" s="87" t="s">
        <v>177</v>
      </c>
      <c r="M225" s="87" t="s">
        <v>177</v>
      </c>
      <c r="N225" s="87" t="s">
        <v>177</v>
      </c>
      <c r="O225" s="87" t="s">
        <v>177</v>
      </c>
      <c r="P225" s="87" t="s">
        <v>177</v>
      </c>
      <c r="Q225" s="87" t="s">
        <v>177</v>
      </c>
      <c r="R225" s="95" t="s">
        <v>177</v>
      </c>
      <c r="S225" s="66"/>
    </row>
    <row r="226" spans="1:19" x14ac:dyDescent="0.35">
      <c r="A226" s="3"/>
      <c r="B226" s="6">
        <f>SUM(B145:B224)</f>
        <v>0</v>
      </c>
      <c r="C226" s="6" t="s">
        <v>179</v>
      </c>
      <c r="D226" s="6" t="s">
        <v>84</v>
      </c>
      <c r="E226" s="6" t="s">
        <v>49</v>
      </c>
      <c r="F226" s="13" t="e">
        <f>AVERAGE(F145:F224)</f>
        <v>#DIV/0!</v>
      </c>
      <c r="G226" s="21" t="e">
        <f>AVERAGE(G145:G224)</f>
        <v>#DIV/0!</v>
      </c>
      <c r="H226" s="21" t="e">
        <f>AVERAGE(H145:H224)</f>
        <v>#DIV/0!</v>
      </c>
      <c r="I226" s="21" t="e">
        <f>AVERAGE(I145:I224)</f>
        <v>#DIV/0!</v>
      </c>
      <c r="J226" s="21" t="e">
        <f>AVERAGE(J145:J224)</f>
        <v>#DIV/0!</v>
      </c>
      <c r="K226" s="94" t="s">
        <v>186</v>
      </c>
      <c r="L226" s="87" t="s">
        <v>186</v>
      </c>
      <c r="M226" s="87" t="s">
        <v>186</v>
      </c>
      <c r="N226" s="87" t="s">
        <v>186</v>
      </c>
      <c r="O226" s="87" t="s">
        <v>186</v>
      </c>
      <c r="P226" s="87" t="s">
        <v>186</v>
      </c>
      <c r="Q226" s="87" t="s">
        <v>186</v>
      </c>
      <c r="R226" s="95" t="s">
        <v>186</v>
      </c>
      <c r="S226" s="66"/>
    </row>
    <row r="227" spans="1:19" x14ac:dyDescent="0.35">
      <c r="A227" s="3"/>
      <c r="B227" s="6" t="s">
        <v>182</v>
      </c>
      <c r="C227" s="6" t="s">
        <v>183</v>
      </c>
      <c r="D227" s="6" t="s">
        <v>183</v>
      </c>
      <c r="E227" s="6" t="s">
        <v>183</v>
      </c>
      <c r="F227" s="6"/>
      <c r="G227" s="6" t="s">
        <v>184</v>
      </c>
      <c r="H227" s="6" t="s">
        <v>252</v>
      </c>
      <c r="I227" s="6" t="s">
        <v>185</v>
      </c>
      <c r="J227" s="6" t="s">
        <v>263</v>
      </c>
      <c r="K227" s="94" t="s">
        <v>177</v>
      </c>
      <c r="L227" s="87" t="s">
        <v>177</v>
      </c>
      <c r="M227" s="87" t="s">
        <v>177</v>
      </c>
      <c r="N227" s="87" t="s">
        <v>177</v>
      </c>
      <c r="O227" s="87" t="s">
        <v>177</v>
      </c>
      <c r="P227" s="87" t="s">
        <v>177</v>
      </c>
      <c r="Q227" s="87" t="s">
        <v>177</v>
      </c>
      <c r="R227" s="95" t="s">
        <v>177</v>
      </c>
      <c r="S227" s="66"/>
    </row>
    <row r="228" spans="1:19" x14ac:dyDescent="0.35">
      <c r="A228" s="3"/>
      <c r="B228" s="6">
        <f>DSUM(A144:B224,2,K225:K226)</f>
        <v>0</v>
      </c>
      <c r="C228" s="6" t="e">
        <f>DAVERAGE(A144:C224,3,L225:L226)</f>
        <v>#DIV/0!</v>
      </c>
      <c r="D228" s="6" t="e">
        <f>DAVERAGE(A144:D224,4,M225:M226)</f>
        <v>#DIV/0!</v>
      </c>
      <c r="E228" s="13" t="e">
        <f>DAVERAGE(A144:E224,5,N225:N226)</f>
        <v>#DIV/0!</v>
      </c>
      <c r="F228" s="6"/>
      <c r="G228" s="6" t="e">
        <f>DAVERAGE(A144:G224,7,O225:O226)</f>
        <v>#DIV/0!</v>
      </c>
      <c r="H228" s="6" t="e">
        <f>DAVERAGE(A144:H224,8,P225:P226)</f>
        <v>#DIV/0!</v>
      </c>
      <c r="I228" s="6" t="e">
        <f>DAVERAGE(A144:I224,9,Q225:Q226)</f>
        <v>#DIV/0!</v>
      </c>
      <c r="J228" s="6" t="e">
        <f>DAVERAGE(A144:J224,10,R225:R226)</f>
        <v>#DIV/0!</v>
      </c>
      <c r="K228" s="94" t="s">
        <v>187</v>
      </c>
      <c r="L228" s="87" t="s">
        <v>187</v>
      </c>
      <c r="M228" s="87" t="s">
        <v>187</v>
      </c>
      <c r="N228" s="87" t="s">
        <v>187</v>
      </c>
      <c r="O228" s="87" t="s">
        <v>187</v>
      </c>
      <c r="P228" s="87" t="s">
        <v>187</v>
      </c>
      <c r="Q228" s="87" t="s">
        <v>187</v>
      </c>
      <c r="R228" s="95" t="s">
        <v>187</v>
      </c>
      <c r="S228" s="66"/>
    </row>
    <row r="229" spans="1:19" x14ac:dyDescent="0.35">
      <c r="A229" s="3"/>
      <c r="B229" s="6" t="s">
        <v>189</v>
      </c>
      <c r="C229" s="6" t="s">
        <v>190</v>
      </c>
      <c r="D229" s="6" t="s">
        <v>190</v>
      </c>
      <c r="E229" s="13" t="s">
        <v>190</v>
      </c>
      <c r="F229" s="6"/>
      <c r="G229" s="6" t="s">
        <v>191</v>
      </c>
      <c r="H229" s="6" t="s">
        <v>253</v>
      </c>
      <c r="I229" s="6" t="s">
        <v>192</v>
      </c>
      <c r="J229" s="6" t="s">
        <v>264</v>
      </c>
      <c r="K229" s="94" t="s">
        <v>177</v>
      </c>
      <c r="L229" s="87" t="s">
        <v>177</v>
      </c>
      <c r="M229" s="87" t="s">
        <v>177</v>
      </c>
      <c r="N229" s="87" t="s">
        <v>177</v>
      </c>
      <c r="O229" s="87" t="s">
        <v>177</v>
      </c>
      <c r="P229" s="87" t="s">
        <v>177</v>
      </c>
      <c r="Q229" s="87" t="s">
        <v>177</v>
      </c>
      <c r="R229" s="95" t="s">
        <v>177</v>
      </c>
      <c r="S229" s="66"/>
    </row>
    <row r="230" spans="1:19" x14ac:dyDescent="0.35">
      <c r="A230" s="3"/>
      <c r="B230" s="6">
        <f>DSUM(A144:B224,2,K227:K228)</f>
        <v>0</v>
      </c>
      <c r="C230" s="13" t="e">
        <f>DAVERAGE(A144:C224,3,L227:L228)</f>
        <v>#DIV/0!</v>
      </c>
      <c r="D230" s="6" t="e">
        <f>DAVERAGE(A144:D224,4,M227:M228)</f>
        <v>#DIV/0!</v>
      </c>
      <c r="E230" s="13" t="e">
        <f>DAVERAGE(A144:E224,5,N227:N228)</f>
        <v>#DIV/0!</v>
      </c>
      <c r="F230" s="6"/>
      <c r="G230" s="6" t="e">
        <f>DAVERAGE(A144:G224,7,O227:O228)</f>
        <v>#DIV/0!</v>
      </c>
      <c r="H230" s="6" t="e">
        <f>DAVERAGE(A144:H224,8,P227:P228)</f>
        <v>#DIV/0!</v>
      </c>
      <c r="I230" s="6" t="e">
        <f>DAVERAGE(A144:I224,9,Q227:Q228)</f>
        <v>#DIV/0!</v>
      </c>
      <c r="J230" s="6" t="e">
        <f>DAVERAGE(A144:J224,10,R227:R228)</f>
        <v>#DIV/0!</v>
      </c>
      <c r="K230" s="94" t="s">
        <v>188</v>
      </c>
      <c r="L230" s="87" t="s">
        <v>188</v>
      </c>
      <c r="M230" s="87" t="s">
        <v>188</v>
      </c>
      <c r="N230" s="87" t="s">
        <v>188</v>
      </c>
      <c r="O230" s="87" t="s">
        <v>188</v>
      </c>
      <c r="P230" s="87" t="s">
        <v>188</v>
      </c>
      <c r="Q230" s="87" t="s">
        <v>188</v>
      </c>
      <c r="R230" s="95" t="s">
        <v>188</v>
      </c>
      <c r="S230" s="66"/>
    </row>
    <row r="231" spans="1:19" x14ac:dyDescent="0.35">
      <c r="A231" s="3"/>
      <c r="B231" s="6" t="s">
        <v>193</v>
      </c>
      <c r="C231" s="6" t="s">
        <v>194</v>
      </c>
      <c r="D231" s="6" t="s">
        <v>194</v>
      </c>
      <c r="E231" s="13" t="s">
        <v>194</v>
      </c>
      <c r="F231" s="6"/>
      <c r="G231" s="6" t="s">
        <v>195</v>
      </c>
      <c r="H231" s="6" t="s">
        <v>254</v>
      </c>
      <c r="I231" s="6" t="s">
        <v>196</v>
      </c>
      <c r="J231" s="6" t="s">
        <v>265</v>
      </c>
      <c r="K231" s="96" t="s">
        <v>177</v>
      </c>
      <c r="L231" s="88" t="s">
        <v>177</v>
      </c>
      <c r="M231" s="88" t="s">
        <v>177</v>
      </c>
      <c r="N231" s="88" t="s">
        <v>177</v>
      </c>
      <c r="O231" s="88" t="s">
        <v>177</v>
      </c>
      <c r="P231" s="88" t="s">
        <v>177</v>
      </c>
      <c r="Q231" s="88" t="s">
        <v>177</v>
      </c>
      <c r="R231" s="97" t="s">
        <v>177</v>
      </c>
      <c r="S231" s="66"/>
    </row>
    <row r="232" spans="1:19" ht="16" thickBot="1" x14ac:dyDescent="0.4">
      <c r="A232" s="3"/>
      <c r="B232" s="6">
        <f>DSUM(A144:B224,2,K229:K230)</f>
        <v>0</v>
      </c>
      <c r="C232" s="6" t="e">
        <f>DAVERAGE(A144:C224,3,L229:L230)</f>
        <v>#DIV/0!</v>
      </c>
      <c r="D232" s="6" t="e">
        <f>DAVERAGE(A144:D224,4,M229:M230)</f>
        <v>#DIV/0!</v>
      </c>
      <c r="E232" s="13" t="e">
        <f>DAVERAGE(A144:E224,5,N229:N230)</f>
        <v>#DIV/0!</v>
      </c>
      <c r="F232" s="6"/>
      <c r="G232" s="6" t="e">
        <f>DAVERAGE(A144:G224,7,O229:O230)</f>
        <v>#DIV/0!</v>
      </c>
      <c r="H232" s="6" t="e">
        <f>DAVERAGE(A144:H224,8,P229:P230)</f>
        <v>#DIV/0!</v>
      </c>
      <c r="I232" s="6" t="e">
        <f>DAVERAGE(A144:I224,9,Q229:Q230)</f>
        <v>#DIV/0!</v>
      </c>
      <c r="J232" s="6" t="e">
        <f>DAVERAGE(A144:J224,10,R229:R230)</f>
        <v>#DIV/0!</v>
      </c>
      <c r="K232" s="98" t="s">
        <v>198</v>
      </c>
      <c r="L232" s="99" t="s">
        <v>198</v>
      </c>
      <c r="M232" s="99" t="s">
        <v>198</v>
      </c>
      <c r="N232" s="99" t="s">
        <v>198</v>
      </c>
      <c r="O232" s="99" t="s">
        <v>198</v>
      </c>
      <c r="P232" s="99" t="s">
        <v>198</v>
      </c>
      <c r="Q232" s="99" t="s">
        <v>198</v>
      </c>
      <c r="R232" s="100" t="s">
        <v>198</v>
      </c>
      <c r="S232" s="66"/>
    </row>
    <row r="233" spans="1:19" ht="16" thickTop="1" x14ac:dyDescent="0.35">
      <c r="A233" s="3"/>
      <c r="B233" s="6" t="s">
        <v>199</v>
      </c>
      <c r="C233" s="6" t="s">
        <v>200</v>
      </c>
      <c r="D233" s="6" t="s">
        <v>200</v>
      </c>
      <c r="E233" s="13" t="s">
        <v>200</v>
      </c>
      <c r="F233" s="6"/>
      <c r="G233" s="6" t="s">
        <v>201</v>
      </c>
      <c r="H233" s="6" t="s">
        <v>255</v>
      </c>
      <c r="I233" s="6" t="s">
        <v>202</v>
      </c>
      <c r="J233" s="6" t="s">
        <v>266</v>
      </c>
      <c r="K233" s="79"/>
      <c r="L233" s="80"/>
      <c r="M233" s="80"/>
      <c r="N233" s="80"/>
      <c r="O233" s="66"/>
      <c r="P233" s="66"/>
      <c r="Q233" s="66"/>
      <c r="R233" s="66"/>
    </row>
    <row r="234" spans="1:19" ht="16" thickBot="1" x14ac:dyDescent="0.4">
      <c r="A234" s="3"/>
      <c r="B234" s="6">
        <f>DSUM(A144:B224,2,K231:K232)</f>
        <v>0</v>
      </c>
      <c r="C234" s="6" t="e">
        <f>DAVERAGE(A144:C224,3,L231:L232)</f>
        <v>#DIV/0!</v>
      </c>
      <c r="D234" s="6" t="e">
        <f>DAVERAGE(A144:D224,4,M231:M232)</f>
        <v>#DIV/0!</v>
      </c>
      <c r="E234" s="13" t="e">
        <f>DAVERAGE(A144:E224,5,N231:N232)</f>
        <v>#DIV/0!</v>
      </c>
      <c r="F234" s="6"/>
      <c r="G234" s="6" t="e">
        <f>DAVERAGE(A144:G224,7,O231:O232)</f>
        <v>#DIV/0!</v>
      </c>
      <c r="H234" s="6" t="e">
        <f>DAVERAGE(A144:H224,8,P231:P232)</f>
        <v>#DIV/0!</v>
      </c>
      <c r="I234" s="6" t="e">
        <f>DAVERAGE(A144:I224,9,Q231:Q232)</f>
        <v>#DIV/0!</v>
      </c>
      <c r="J234" s="6" t="e">
        <f>DAVERAGE(A144:J224,10,R231:R232)</f>
        <v>#DIV/0!</v>
      </c>
      <c r="K234" s="22"/>
      <c r="L234" s="66"/>
      <c r="M234" s="66"/>
    </row>
    <row r="235" spans="1:19" ht="16.5" thickTop="1" thickBot="1" x14ac:dyDescent="0.4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22"/>
    </row>
    <row r="236" spans="1:19" ht="16.5" thickTop="1" thickBot="1" x14ac:dyDescent="0.4">
      <c r="A236" s="136"/>
      <c r="B236" s="7"/>
      <c r="C236" s="7"/>
      <c r="D236" s="7"/>
      <c r="E236" s="7"/>
      <c r="F236" s="7"/>
      <c r="G236" s="7"/>
      <c r="H236" s="7"/>
      <c r="I236" s="7"/>
      <c r="J236" s="7"/>
      <c r="K236" s="22"/>
    </row>
    <row r="237" spans="1:19" ht="16.5" thickTop="1" thickBot="1" x14ac:dyDescent="0.4">
      <c r="A237" s="132" t="s">
        <v>215</v>
      </c>
      <c r="B237" s="7"/>
      <c r="C237" s="7"/>
      <c r="D237" s="7"/>
      <c r="E237" s="7"/>
      <c r="F237" s="7"/>
      <c r="G237" s="7"/>
      <c r="H237" s="7"/>
      <c r="I237" s="7"/>
      <c r="J237" s="7"/>
      <c r="K237" s="22"/>
    </row>
    <row r="238" spans="1:19" x14ac:dyDescent="0.35">
      <c r="A238" s="138" t="s">
        <v>116</v>
      </c>
      <c r="B238" s="1"/>
      <c r="C238" s="10" t="s">
        <v>35</v>
      </c>
      <c r="D238" s="73"/>
      <c r="E238" s="1" t="s">
        <v>52</v>
      </c>
      <c r="F238" s="73"/>
      <c r="G238" s="1" t="s">
        <v>133</v>
      </c>
      <c r="H238" s="1"/>
      <c r="I238" s="1">
        <f>F238-D238</f>
        <v>0</v>
      </c>
      <c r="J238" s="231"/>
      <c r="K238" s="22"/>
    </row>
    <row r="239" spans="1:19" x14ac:dyDescent="0.35">
      <c r="A239" s="178" t="s">
        <v>237</v>
      </c>
      <c r="B239" s="234"/>
      <c r="C239" s="6" t="s">
        <v>106</v>
      </c>
      <c r="D239" s="3"/>
      <c r="E239" s="75"/>
      <c r="F239" s="256"/>
      <c r="G239" s="256"/>
      <c r="H239" s="256"/>
      <c r="I239" s="256"/>
      <c r="J239" s="257"/>
      <c r="K239" s="22"/>
    </row>
    <row r="240" spans="1:19" x14ac:dyDescent="0.35">
      <c r="A240" s="144" t="s">
        <v>238</v>
      </c>
      <c r="B240" s="235"/>
      <c r="C240" s="11" t="s">
        <v>64</v>
      </c>
      <c r="E240" s="156"/>
      <c r="F240" s="8"/>
      <c r="G240" s="8"/>
      <c r="H240" s="8"/>
      <c r="I240" s="8"/>
      <c r="J240" s="8"/>
      <c r="K240" s="22"/>
    </row>
    <row r="241" spans="1:11" x14ac:dyDescent="0.35">
      <c r="A241" s="170" t="s">
        <v>239</v>
      </c>
      <c r="B241" s="74"/>
      <c r="C241" s="11" t="s">
        <v>243</v>
      </c>
      <c r="E241" s="156"/>
      <c r="F241" s="8"/>
      <c r="G241" s="8"/>
      <c r="H241" s="8"/>
      <c r="I241" s="8"/>
      <c r="J241" s="8"/>
      <c r="K241" s="22"/>
    </row>
    <row r="242" spans="1:11" x14ac:dyDescent="0.35">
      <c r="C242" s="11" t="s">
        <v>244</v>
      </c>
      <c r="E242" s="156"/>
      <c r="F242" s="8"/>
      <c r="G242" s="8"/>
      <c r="H242" s="8"/>
      <c r="I242" s="8"/>
      <c r="J242" s="8"/>
      <c r="K242" s="22"/>
    </row>
    <row r="243" spans="1:11" x14ac:dyDescent="0.35">
      <c r="A243" s="3" t="s">
        <v>164</v>
      </c>
      <c r="B243" s="75"/>
      <c r="C243" s="11" t="s">
        <v>70</v>
      </c>
      <c r="E243" s="156"/>
      <c r="F243" s="8"/>
      <c r="G243" s="8"/>
      <c r="H243" s="8"/>
      <c r="I243" s="8"/>
      <c r="J243" s="8"/>
      <c r="K243" s="22"/>
    </row>
    <row r="244" spans="1:11" x14ac:dyDescent="0.35">
      <c r="C244" s="179" t="s">
        <v>250</v>
      </c>
      <c r="E244" s="214"/>
      <c r="F244" s="180"/>
      <c r="G244" s="8"/>
      <c r="H244" s="8"/>
      <c r="I244" s="8"/>
      <c r="J244" s="8"/>
      <c r="K244" s="22"/>
    </row>
    <row r="245" spans="1:11" ht="16" thickBot="1" x14ac:dyDescent="0.4">
      <c r="A245" s="170"/>
      <c r="B245" s="225"/>
      <c r="C245" s="188" t="s">
        <v>240</v>
      </c>
      <c r="D245" s="26"/>
      <c r="E245" s="215"/>
      <c r="F245" s="26" t="s">
        <v>74</v>
      </c>
      <c r="G245" s="26" t="s">
        <v>53</v>
      </c>
      <c r="H245" s="26"/>
      <c r="I245" s="78"/>
      <c r="J245" s="26" t="s">
        <v>80</v>
      </c>
      <c r="K245" s="22"/>
    </row>
    <row r="246" spans="1:11" ht="16" thickTop="1" x14ac:dyDescent="0.35">
      <c r="A246" s="54" t="s">
        <v>204</v>
      </c>
      <c r="B246" s="132"/>
      <c r="C246" s="66"/>
      <c r="D246" s="66"/>
      <c r="E246" s="66"/>
      <c r="F246" s="66"/>
      <c r="G246" s="66"/>
      <c r="H246" s="66"/>
      <c r="I246" s="30"/>
      <c r="J246" s="135"/>
      <c r="K246" s="22"/>
    </row>
    <row r="247" spans="1:11" x14ac:dyDescent="0.35">
      <c r="A247" s="114" t="s">
        <v>144</v>
      </c>
      <c r="B247" s="115" t="s">
        <v>43</v>
      </c>
      <c r="C247" s="116" t="s">
        <v>91</v>
      </c>
      <c r="D247" s="115" t="s">
        <v>44</v>
      </c>
      <c r="E247" s="115" t="s">
        <v>147</v>
      </c>
      <c r="F247" s="115" t="s">
        <v>42</v>
      </c>
      <c r="G247" s="116" t="s">
        <v>149</v>
      </c>
      <c r="H247" s="115" t="s">
        <v>205</v>
      </c>
      <c r="I247" s="129" t="s">
        <v>38</v>
      </c>
      <c r="J247" s="227"/>
      <c r="K247" s="22"/>
    </row>
    <row r="248" spans="1:11" ht="16" thickBot="1" x14ac:dyDescent="0.4">
      <c r="A248" s="118"/>
      <c r="B248" s="119"/>
      <c r="C248" s="120"/>
      <c r="D248" s="119"/>
      <c r="E248" s="119"/>
      <c r="F248" s="119"/>
      <c r="G248" s="130"/>
      <c r="H248" s="119"/>
      <c r="I248" s="119"/>
      <c r="J248" s="228"/>
      <c r="K248" s="22"/>
    </row>
    <row r="249" spans="1:11" ht="16" thickTop="1" x14ac:dyDescent="0.35">
      <c r="A249" s="11" t="s">
        <v>146</v>
      </c>
      <c r="B249" s="66"/>
      <c r="C249" s="66"/>
      <c r="D249" s="66"/>
      <c r="E249" s="117"/>
      <c r="F249" s="65" t="s">
        <v>135</v>
      </c>
      <c r="G249" s="66"/>
      <c r="H249" s="66"/>
      <c r="I249" s="66"/>
      <c r="J249" s="66">
        <f>J21</f>
        <v>0</v>
      </c>
      <c r="K249" s="22"/>
    </row>
    <row r="250" spans="1:11" x14ac:dyDescent="0.35">
      <c r="A250" s="16" t="s">
        <v>7</v>
      </c>
      <c r="F250" s="17" t="s">
        <v>87</v>
      </c>
      <c r="K250" s="22"/>
    </row>
    <row r="251" spans="1:11" x14ac:dyDescent="0.35">
      <c r="A251" s="17" t="s">
        <v>11</v>
      </c>
      <c r="F251" s="17" t="s">
        <v>40</v>
      </c>
      <c r="K251" s="22"/>
    </row>
    <row r="252" spans="1:11" x14ac:dyDescent="0.35">
      <c r="A252" s="17" t="s">
        <v>13</v>
      </c>
      <c r="F252" s="17" t="s">
        <v>46</v>
      </c>
      <c r="K252" s="22"/>
    </row>
    <row r="253" spans="1:11" x14ac:dyDescent="0.35">
      <c r="A253" s="17" t="s">
        <v>15</v>
      </c>
      <c r="F253" s="18" t="s">
        <v>82</v>
      </c>
      <c r="K253" s="22"/>
    </row>
    <row r="254" spans="1:11" x14ac:dyDescent="0.35">
      <c r="A254" s="11"/>
      <c r="B254" s="19" t="s">
        <v>21</v>
      </c>
      <c r="F254" s="11"/>
      <c r="K254" s="22"/>
    </row>
    <row r="255" spans="1:11" x14ac:dyDescent="0.35">
      <c r="A255" s="7" t="s">
        <v>116</v>
      </c>
      <c r="B255" s="7"/>
      <c r="C255" s="7" t="s">
        <v>62</v>
      </c>
      <c r="D255" s="7"/>
      <c r="E255" s="7"/>
      <c r="F255" s="7"/>
      <c r="G255" s="7"/>
      <c r="H255" s="7"/>
      <c r="I255" s="7"/>
      <c r="J255" s="7"/>
      <c r="K255" s="22"/>
    </row>
    <row r="256" spans="1:11" ht="16" thickTop="1" x14ac:dyDescent="0.35">
      <c r="A256" s="7" t="s">
        <v>206</v>
      </c>
      <c r="B256" s="5" t="s">
        <v>66</v>
      </c>
      <c r="C256" s="5" t="s">
        <v>179</v>
      </c>
      <c r="D256" s="5" t="s">
        <v>208</v>
      </c>
      <c r="E256" s="5" t="s">
        <v>49</v>
      </c>
      <c r="F256" s="5" t="s">
        <v>207</v>
      </c>
      <c r="G256" s="20" t="s">
        <v>33</v>
      </c>
      <c r="H256" s="20" t="s">
        <v>251</v>
      </c>
      <c r="I256" s="20" t="s">
        <v>57</v>
      </c>
      <c r="J256" s="20" t="s">
        <v>261</v>
      </c>
      <c r="K256" s="22" t="s">
        <v>152</v>
      </c>
    </row>
    <row r="257" spans="1:12" x14ac:dyDescent="0.35">
      <c r="A257" s="76"/>
      <c r="B257" s="76"/>
      <c r="C257" s="76"/>
      <c r="D257" s="76"/>
      <c r="E257" s="76"/>
      <c r="F257" s="76"/>
      <c r="G257" s="76"/>
      <c r="H257" s="76"/>
      <c r="I257" s="76"/>
      <c r="J257" s="76"/>
      <c r="K257" s="86">
        <f t="shared" ref="K257:K288" si="6">SUM(G257:J257)</f>
        <v>0</v>
      </c>
      <c r="L257" s="66"/>
    </row>
    <row r="258" spans="1:12" x14ac:dyDescent="0.35">
      <c r="A258" s="76"/>
      <c r="B258" s="76"/>
      <c r="C258" s="76"/>
      <c r="D258" s="76"/>
      <c r="E258" s="76"/>
      <c r="F258" s="76"/>
      <c r="G258" s="76"/>
      <c r="H258" s="76"/>
      <c r="I258" s="76"/>
      <c r="J258" s="76"/>
      <c r="K258" s="86">
        <f t="shared" si="6"/>
        <v>0</v>
      </c>
      <c r="L258" s="66"/>
    </row>
    <row r="259" spans="1:12" x14ac:dyDescent="0.35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86">
        <f t="shared" si="6"/>
        <v>0</v>
      </c>
      <c r="L259" s="66"/>
    </row>
    <row r="260" spans="1:12" x14ac:dyDescent="0.35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86">
        <f t="shared" si="6"/>
        <v>0</v>
      </c>
      <c r="L260" s="66"/>
    </row>
    <row r="261" spans="1:12" x14ac:dyDescent="0.35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86">
        <f t="shared" si="6"/>
        <v>0</v>
      </c>
      <c r="L261" s="66"/>
    </row>
    <row r="262" spans="1:12" x14ac:dyDescent="0.35">
      <c r="A262" s="75"/>
      <c r="B262" s="77"/>
      <c r="C262" s="77"/>
      <c r="D262" s="77"/>
      <c r="E262" s="77"/>
      <c r="F262" s="77"/>
      <c r="G262" s="77"/>
      <c r="H262" s="77"/>
      <c r="I262" s="77"/>
      <c r="J262" s="77"/>
      <c r="K262" s="86">
        <f t="shared" si="6"/>
        <v>0</v>
      </c>
      <c r="L262" s="66"/>
    </row>
    <row r="263" spans="1:12" x14ac:dyDescent="0.35">
      <c r="A263" s="75"/>
      <c r="B263" s="77"/>
      <c r="C263" s="77"/>
      <c r="D263" s="77"/>
      <c r="E263" s="77"/>
      <c r="F263" s="77"/>
      <c r="G263" s="77"/>
      <c r="H263" s="77"/>
      <c r="I263" s="77"/>
      <c r="J263" s="77"/>
      <c r="K263" s="86">
        <f t="shared" si="6"/>
        <v>0</v>
      </c>
      <c r="L263" s="66"/>
    </row>
    <row r="264" spans="1:12" x14ac:dyDescent="0.35">
      <c r="A264" s="75"/>
      <c r="B264" s="77"/>
      <c r="C264" s="77"/>
      <c r="D264" s="77"/>
      <c r="E264" s="77"/>
      <c r="F264" s="77"/>
      <c r="G264" s="77"/>
      <c r="H264" s="77"/>
      <c r="I264" s="77"/>
      <c r="J264" s="77"/>
      <c r="K264" s="86">
        <f t="shared" si="6"/>
        <v>0</v>
      </c>
      <c r="L264" s="66"/>
    </row>
    <row r="265" spans="1:12" x14ac:dyDescent="0.35">
      <c r="A265" s="75"/>
      <c r="B265" s="77"/>
      <c r="C265" s="77"/>
      <c r="D265" s="77"/>
      <c r="E265" s="77"/>
      <c r="F265" s="77"/>
      <c r="G265" s="77"/>
      <c r="H265" s="77"/>
      <c r="I265" s="77"/>
      <c r="J265" s="77"/>
      <c r="K265" s="86">
        <f t="shared" si="6"/>
        <v>0</v>
      </c>
      <c r="L265" s="66"/>
    </row>
    <row r="266" spans="1:12" x14ac:dyDescent="0.35">
      <c r="A266" s="75"/>
      <c r="B266" s="77"/>
      <c r="C266" s="77"/>
      <c r="D266" s="77"/>
      <c r="E266" s="77"/>
      <c r="F266" s="77"/>
      <c r="G266" s="77"/>
      <c r="H266" s="77"/>
      <c r="I266" s="77"/>
      <c r="J266" s="77"/>
      <c r="K266" s="86">
        <f t="shared" si="6"/>
        <v>0</v>
      </c>
      <c r="L266" s="66"/>
    </row>
    <row r="267" spans="1:12" x14ac:dyDescent="0.35">
      <c r="A267" s="75"/>
      <c r="B267" s="77"/>
      <c r="C267" s="77"/>
      <c r="D267" s="77"/>
      <c r="E267" s="77"/>
      <c r="F267" s="77"/>
      <c r="G267" s="77"/>
      <c r="H267" s="77"/>
      <c r="I267" s="77"/>
      <c r="J267" s="77"/>
      <c r="K267" s="86">
        <f t="shared" si="6"/>
        <v>0</v>
      </c>
      <c r="L267" s="66"/>
    </row>
    <row r="268" spans="1:12" x14ac:dyDescent="0.35">
      <c r="A268" s="75"/>
      <c r="B268" s="77"/>
      <c r="C268" s="77"/>
      <c r="D268" s="77"/>
      <c r="E268" s="77"/>
      <c r="F268" s="77"/>
      <c r="G268" s="77"/>
      <c r="H268" s="77"/>
      <c r="I268" s="77"/>
      <c r="J268" s="77"/>
      <c r="K268" s="86">
        <f t="shared" si="6"/>
        <v>0</v>
      </c>
      <c r="L268" s="66"/>
    </row>
    <row r="269" spans="1:12" x14ac:dyDescent="0.35">
      <c r="A269" s="75"/>
      <c r="B269" s="77"/>
      <c r="C269" s="77"/>
      <c r="D269" s="77"/>
      <c r="E269" s="77"/>
      <c r="F269" s="77"/>
      <c r="G269" s="77"/>
      <c r="H269" s="77"/>
      <c r="I269" s="77"/>
      <c r="J269" s="77"/>
      <c r="K269" s="86">
        <f t="shared" si="6"/>
        <v>0</v>
      </c>
      <c r="L269" s="66"/>
    </row>
    <row r="270" spans="1:12" x14ac:dyDescent="0.35">
      <c r="A270" s="75"/>
      <c r="B270" s="77"/>
      <c r="C270" s="77"/>
      <c r="D270" s="77"/>
      <c r="E270" s="77"/>
      <c r="F270" s="77"/>
      <c r="G270" s="77"/>
      <c r="H270" s="77"/>
      <c r="I270" s="77"/>
      <c r="J270" s="77"/>
      <c r="K270" s="86">
        <f t="shared" si="6"/>
        <v>0</v>
      </c>
      <c r="L270" s="66"/>
    </row>
    <row r="271" spans="1:12" x14ac:dyDescent="0.35">
      <c r="A271" s="75"/>
      <c r="B271" s="77"/>
      <c r="C271" s="77"/>
      <c r="D271" s="77"/>
      <c r="E271" s="77"/>
      <c r="F271" s="77"/>
      <c r="G271" s="77"/>
      <c r="H271" s="77"/>
      <c r="I271" s="77"/>
      <c r="J271" s="77"/>
      <c r="K271" s="86">
        <f t="shared" si="6"/>
        <v>0</v>
      </c>
      <c r="L271" s="66"/>
    </row>
    <row r="272" spans="1:12" x14ac:dyDescent="0.35">
      <c r="A272" s="75"/>
      <c r="B272" s="77"/>
      <c r="C272" s="77"/>
      <c r="D272" s="77"/>
      <c r="E272" s="77"/>
      <c r="F272" s="77"/>
      <c r="G272" s="77"/>
      <c r="H272" s="77"/>
      <c r="I272" s="77"/>
      <c r="J272" s="77"/>
      <c r="K272" s="86">
        <f t="shared" si="6"/>
        <v>0</v>
      </c>
      <c r="L272" s="66"/>
    </row>
    <row r="273" spans="1:12" x14ac:dyDescent="0.35">
      <c r="A273" s="75"/>
      <c r="B273" s="77"/>
      <c r="C273" s="77"/>
      <c r="D273" s="77"/>
      <c r="E273" s="77"/>
      <c r="F273" s="77"/>
      <c r="G273" s="77"/>
      <c r="H273" s="77"/>
      <c r="I273" s="77"/>
      <c r="J273" s="77"/>
      <c r="K273" s="86">
        <f t="shared" si="6"/>
        <v>0</v>
      </c>
      <c r="L273" s="66"/>
    </row>
    <row r="274" spans="1:12" x14ac:dyDescent="0.35">
      <c r="A274" s="75"/>
      <c r="B274" s="77"/>
      <c r="C274" s="77"/>
      <c r="D274" s="77"/>
      <c r="E274" s="77"/>
      <c r="F274" s="77"/>
      <c r="G274" s="77"/>
      <c r="H274" s="77"/>
      <c r="I274" s="77"/>
      <c r="J274" s="77"/>
      <c r="K274" s="86">
        <f t="shared" si="6"/>
        <v>0</v>
      </c>
      <c r="L274" s="66"/>
    </row>
    <row r="275" spans="1:12" x14ac:dyDescent="0.35">
      <c r="A275" s="75"/>
      <c r="B275" s="77"/>
      <c r="C275" s="77"/>
      <c r="D275" s="77"/>
      <c r="E275" s="77"/>
      <c r="F275" s="77"/>
      <c r="G275" s="77"/>
      <c r="H275" s="77"/>
      <c r="I275" s="77"/>
      <c r="J275" s="77"/>
      <c r="K275" s="86">
        <f t="shared" si="6"/>
        <v>0</v>
      </c>
      <c r="L275" s="66"/>
    </row>
    <row r="276" spans="1:12" x14ac:dyDescent="0.35">
      <c r="A276" s="75"/>
      <c r="B276" s="77"/>
      <c r="C276" s="77"/>
      <c r="D276" s="77"/>
      <c r="E276" s="77"/>
      <c r="F276" s="77"/>
      <c r="G276" s="77"/>
      <c r="H276" s="77"/>
      <c r="I276" s="77"/>
      <c r="J276" s="77"/>
      <c r="K276" s="86">
        <f t="shared" si="6"/>
        <v>0</v>
      </c>
      <c r="L276" s="66"/>
    </row>
    <row r="277" spans="1:12" x14ac:dyDescent="0.35">
      <c r="A277" s="75"/>
      <c r="B277" s="77"/>
      <c r="C277" s="77"/>
      <c r="D277" s="77"/>
      <c r="E277" s="77"/>
      <c r="F277" s="77"/>
      <c r="G277" s="77"/>
      <c r="H277" s="77"/>
      <c r="I277" s="77"/>
      <c r="J277" s="77"/>
      <c r="K277" s="86">
        <f t="shared" si="6"/>
        <v>0</v>
      </c>
      <c r="L277" s="66"/>
    </row>
    <row r="278" spans="1:12" x14ac:dyDescent="0.35">
      <c r="A278" s="75"/>
      <c r="B278" s="77"/>
      <c r="C278" s="77"/>
      <c r="D278" s="77"/>
      <c r="E278" s="77"/>
      <c r="F278" s="77"/>
      <c r="G278" s="77"/>
      <c r="H278" s="77"/>
      <c r="I278" s="77"/>
      <c r="J278" s="77"/>
      <c r="K278" s="86">
        <f t="shared" si="6"/>
        <v>0</v>
      </c>
      <c r="L278" s="66"/>
    </row>
    <row r="279" spans="1:12" x14ac:dyDescent="0.35">
      <c r="A279" s="75"/>
      <c r="B279" s="77"/>
      <c r="C279" s="77"/>
      <c r="D279" s="77"/>
      <c r="E279" s="77"/>
      <c r="F279" s="77"/>
      <c r="G279" s="77"/>
      <c r="H279" s="77"/>
      <c r="I279" s="77"/>
      <c r="J279" s="77"/>
      <c r="K279" s="86">
        <f t="shared" si="6"/>
        <v>0</v>
      </c>
      <c r="L279" s="66"/>
    </row>
    <row r="280" spans="1:12" x14ac:dyDescent="0.35">
      <c r="A280" s="75"/>
      <c r="B280" s="77"/>
      <c r="C280" s="77"/>
      <c r="D280" s="77"/>
      <c r="E280" s="77"/>
      <c r="F280" s="77"/>
      <c r="G280" s="77"/>
      <c r="H280" s="77"/>
      <c r="I280" s="77"/>
      <c r="J280" s="77"/>
      <c r="K280" s="86">
        <f t="shared" si="6"/>
        <v>0</v>
      </c>
      <c r="L280" s="66"/>
    </row>
    <row r="281" spans="1:12" x14ac:dyDescent="0.35">
      <c r="A281" s="75"/>
      <c r="B281" s="77"/>
      <c r="C281" s="77"/>
      <c r="D281" s="77"/>
      <c r="E281" s="77"/>
      <c r="F281" s="77"/>
      <c r="G281" s="77"/>
      <c r="H281" s="77"/>
      <c r="I281" s="77"/>
      <c r="J281" s="77"/>
      <c r="K281" s="86">
        <f t="shared" si="6"/>
        <v>0</v>
      </c>
      <c r="L281" s="66"/>
    </row>
    <row r="282" spans="1:12" x14ac:dyDescent="0.35">
      <c r="A282" s="75"/>
      <c r="B282" s="77"/>
      <c r="C282" s="77"/>
      <c r="D282" s="77"/>
      <c r="E282" s="77"/>
      <c r="F282" s="77"/>
      <c r="G282" s="77"/>
      <c r="H282" s="77"/>
      <c r="I282" s="77"/>
      <c r="J282" s="77"/>
      <c r="K282" s="86">
        <f t="shared" si="6"/>
        <v>0</v>
      </c>
      <c r="L282" s="66"/>
    </row>
    <row r="283" spans="1:12" x14ac:dyDescent="0.35">
      <c r="A283" s="75"/>
      <c r="B283" s="77"/>
      <c r="C283" s="77"/>
      <c r="D283" s="77"/>
      <c r="E283" s="77"/>
      <c r="F283" s="77"/>
      <c r="G283" s="77"/>
      <c r="H283" s="77"/>
      <c r="I283" s="77"/>
      <c r="J283" s="77"/>
      <c r="K283" s="86">
        <f t="shared" si="6"/>
        <v>0</v>
      </c>
      <c r="L283" s="66"/>
    </row>
    <row r="284" spans="1:12" x14ac:dyDescent="0.35">
      <c r="A284" s="75"/>
      <c r="B284" s="77"/>
      <c r="C284" s="77"/>
      <c r="D284" s="77"/>
      <c r="E284" s="77"/>
      <c r="F284" s="77"/>
      <c r="G284" s="77"/>
      <c r="H284" s="77"/>
      <c r="I284" s="77"/>
      <c r="J284" s="77"/>
      <c r="K284" s="86">
        <f t="shared" si="6"/>
        <v>0</v>
      </c>
      <c r="L284" s="66"/>
    </row>
    <row r="285" spans="1:12" x14ac:dyDescent="0.35">
      <c r="A285" s="75"/>
      <c r="B285" s="77"/>
      <c r="C285" s="77"/>
      <c r="D285" s="77"/>
      <c r="E285" s="77"/>
      <c r="F285" s="77"/>
      <c r="G285" s="77"/>
      <c r="H285" s="77"/>
      <c r="I285" s="77"/>
      <c r="J285" s="77"/>
      <c r="K285" s="86">
        <f t="shared" si="6"/>
        <v>0</v>
      </c>
      <c r="L285" s="66"/>
    </row>
    <row r="286" spans="1:12" x14ac:dyDescent="0.35">
      <c r="A286" s="75"/>
      <c r="B286" s="77"/>
      <c r="C286" s="77"/>
      <c r="D286" s="77"/>
      <c r="E286" s="77"/>
      <c r="F286" s="77"/>
      <c r="G286" s="77"/>
      <c r="H286" s="77"/>
      <c r="I286" s="77"/>
      <c r="J286" s="77"/>
      <c r="K286" s="86">
        <f t="shared" si="6"/>
        <v>0</v>
      </c>
      <c r="L286" s="66"/>
    </row>
    <row r="287" spans="1:12" x14ac:dyDescent="0.35">
      <c r="A287" s="75"/>
      <c r="B287" s="77"/>
      <c r="C287" s="77"/>
      <c r="D287" s="77"/>
      <c r="E287" s="77"/>
      <c r="F287" s="77"/>
      <c r="G287" s="77"/>
      <c r="H287" s="77"/>
      <c r="I287" s="77"/>
      <c r="J287" s="77"/>
      <c r="K287" s="86">
        <f t="shared" si="6"/>
        <v>0</v>
      </c>
      <c r="L287" s="66"/>
    </row>
    <row r="288" spans="1:12" x14ac:dyDescent="0.35">
      <c r="A288" s="75"/>
      <c r="B288" s="77"/>
      <c r="C288" s="77"/>
      <c r="D288" s="77"/>
      <c r="E288" s="77"/>
      <c r="F288" s="77"/>
      <c r="G288" s="77"/>
      <c r="H288" s="77"/>
      <c r="I288" s="77"/>
      <c r="J288" s="77"/>
      <c r="K288" s="86">
        <f t="shared" si="6"/>
        <v>0</v>
      </c>
      <c r="L288" s="66"/>
    </row>
    <row r="289" spans="1:12" x14ac:dyDescent="0.35">
      <c r="A289" s="75"/>
      <c r="B289" s="77"/>
      <c r="C289" s="77"/>
      <c r="D289" s="77"/>
      <c r="E289" s="77"/>
      <c r="F289" s="77"/>
      <c r="G289" s="77"/>
      <c r="H289" s="77"/>
      <c r="I289" s="77"/>
      <c r="J289" s="77"/>
      <c r="K289" s="86">
        <f t="shared" ref="K289:K320" si="7">SUM(G289:J289)</f>
        <v>0</v>
      </c>
      <c r="L289" s="66"/>
    </row>
    <row r="290" spans="1:12" x14ac:dyDescent="0.35">
      <c r="A290" s="75"/>
      <c r="B290" s="77"/>
      <c r="C290" s="77"/>
      <c r="D290" s="77"/>
      <c r="E290" s="77"/>
      <c r="F290" s="77"/>
      <c r="G290" s="77"/>
      <c r="H290" s="77"/>
      <c r="I290" s="77"/>
      <c r="J290" s="77"/>
      <c r="K290" s="86">
        <f t="shared" si="7"/>
        <v>0</v>
      </c>
      <c r="L290" s="66"/>
    </row>
    <row r="291" spans="1:12" x14ac:dyDescent="0.35">
      <c r="A291" s="75"/>
      <c r="B291" s="77"/>
      <c r="C291" s="77"/>
      <c r="D291" s="77"/>
      <c r="E291" s="77"/>
      <c r="F291" s="77"/>
      <c r="G291" s="77"/>
      <c r="H291" s="77"/>
      <c r="I291" s="77"/>
      <c r="J291" s="77"/>
      <c r="K291" s="86">
        <f t="shared" si="7"/>
        <v>0</v>
      </c>
      <c r="L291" s="66"/>
    </row>
    <row r="292" spans="1:12" x14ac:dyDescent="0.35">
      <c r="A292" s="75"/>
      <c r="B292" s="77"/>
      <c r="C292" s="77"/>
      <c r="D292" s="77"/>
      <c r="E292" s="77"/>
      <c r="F292" s="77"/>
      <c r="G292" s="77"/>
      <c r="H292" s="77"/>
      <c r="I292" s="77"/>
      <c r="J292" s="77"/>
      <c r="K292" s="86">
        <f t="shared" si="7"/>
        <v>0</v>
      </c>
      <c r="L292" s="66"/>
    </row>
    <row r="293" spans="1:12" x14ac:dyDescent="0.35">
      <c r="A293" s="75"/>
      <c r="B293" s="77"/>
      <c r="C293" s="77"/>
      <c r="D293" s="77"/>
      <c r="E293" s="77"/>
      <c r="F293" s="77"/>
      <c r="G293" s="77"/>
      <c r="H293" s="77"/>
      <c r="I293" s="77"/>
      <c r="J293" s="77"/>
      <c r="K293" s="86">
        <f t="shared" si="7"/>
        <v>0</v>
      </c>
      <c r="L293" s="66"/>
    </row>
    <row r="294" spans="1:12" x14ac:dyDescent="0.35">
      <c r="A294" s="75"/>
      <c r="B294" s="77"/>
      <c r="C294" s="77"/>
      <c r="D294" s="77"/>
      <c r="E294" s="77"/>
      <c r="F294" s="77"/>
      <c r="G294" s="77"/>
      <c r="H294" s="77"/>
      <c r="I294" s="77"/>
      <c r="J294" s="77"/>
      <c r="K294" s="86">
        <f t="shared" si="7"/>
        <v>0</v>
      </c>
      <c r="L294" s="66"/>
    </row>
    <row r="295" spans="1:12" x14ac:dyDescent="0.35">
      <c r="A295" s="75"/>
      <c r="B295" s="77"/>
      <c r="C295" s="77"/>
      <c r="D295" s="77"/>
      <c r="E295" s="77"/>
      <c r="F295" s="77"/>
      <c r="G295" s="77"/>
      <c r="H295" s="77"/>
      <c r="I295" s="77"/>
      <c r="J295" s="77"/>
      <c r="K295" s="86">
        <f t="shared" si="7"/>
        <v>0</v>
      </c>
      <c r="L295" s="66"/>
    </row>
    <row r="296" spans="1:12" x14ac:dyDescent="0.35">
      <c r="A296" s="75"/>
      <c r="B296" s="77"/>
      <c r="C296" s="77"/>
      <c r="D296" s="77"/>
      <c r="E296" s="77"/>
      <c r="F296" s="77"/>
      <c r="G296" s="77"/>
      <c r="H296" s="77"/>
      <c r="I296" s="77"/>
      <c r="J296" s="77"/>
      <c r="K296" s="86">
        <f t="shared" si="7"/>
        <v>0</v>
      </c>
      <c r="L296" s="66"/>
    </row>
    <row r="297" spans="1:12" x14ac:dyDescent="0.35">
      <c r="A297" s="75"/>
      <c r="B297" s="77"/>
      <c r="C297" s="77"/>
      <c r="D297" s="77"/>
      <c r="E297" s="77"/>
      <c r="F297" s="77"/>
      <c r="G297" s="77"/>
      <c r="H297" s="77"/>
      <c r="I297" s="77"/>
      <c r="J297" s="77"/>
      <c r="K297" s="86">
        <f t="shared" si="7"/>
        <v>0</v>
      </c>
      <c r="L297" s="66"/>
    </row>
    <row r="298" spans="1:12" x14ac:dyDescent="0.35">
      <c r="A298" s="75"/>
      <c r="B298" s="77"/>
      <c r="C298" s="77"/>
      <c r="D298" s="77"/>
      <c r="E298" s="77"/>
      <c r="F298" s="77"/>
      <c r="G298" s="77"/>
      <c r="H298" s="77"/>
      <c r="I298" s="77"/>
      <c r="J298" s="77"/>
      <c r="K298" s="86">
        <f t="shared" si="7"/>
        <v>0</v>
      </c>
      <c r="L298" s="66"/>
    </row>
    <row r="299" spans="1:12" x14ac:dyDescent="0.35">
      <c r="A299" s="75"/>
      <c r="B299" s="77"/>
      <c r="C299" s="77"/>
      <c r="D299" s="77"/>
      <c r="E299" s="77"/>
      <c r="F299" s="77"/>
      <c r="G299" s="77"/>
      <c r="H299" s="77"/>
      <c r="I299" s="77"/>
      <c r="J299" s="77"/>
      <c r="K299" s="86">
        <f t="shared" si="7"/>
        <v>0</v>
      </c>
      <c r="L299" s="66"/>
    </row>
    <row r="300" spans="1:12" x14ac:dyDescent="0.35">
      <c r="A300" s="75"/>
      <c r="B300" s="77"/>
      <c r="C300" s="77"/>
      <c r="D300" s="77"/>
      <c r="E300" s="77"/>
      <c r="F300" s="77"/>
      <c r="G300" s="77"/>
      <c r="H300" s="77"/>
      <c r="I300" s="77"/>
      <c r="J300" s="77"/>
      <c r="K300" s="86">
        <f t="shared" si="7"/>
        <v>0</v>
      </c>
      <c r="L300" s="66"/>
    </row>
    <row r="301" spans="1:12" x14ac:dyDescent="0.35">
      <c r="A301" s="75"/>
      <c r="B301" s="77"/>
      <c r="C301" s="77"/>
      <c r="D301" s="77"/>
      <c r="E301" s="77"/>
      <c r="F301" s="77"/>
      <c r="G301" s="77"/>
      <c r="H301" s="77"/>
      <c r="I301" s="77"/>
      <c r="J301" s="77"/>
      <c r="K301" s="86">
        <f t="shared" si="7"/>
        <v>0</v>
      </c>
      <c r="L301" s="66"/>
    </row>
    <row r="302" spans="1:12" x14ac:dyDescent="0.35">
      <c r="A302" s="75"/>
      <c r="B302" s="77"/>
      <c r="C302" s="77"/>
      <c r="D302" s="77"/>
      <c r="E302" s="77"/>
      <c r="F302" s="77"/>
      <c r="G302" s="77"/>
      <c r="H302" s="77"/>
      <c r="I302" s="77"/>
      <c r="J302" s="77"/>
      <c r="K302" s="86">
        <f t="shared" si="7"/>
        <v>0</v>
      </c>
      <c r="L302" s="66"/>
    </row>
    <row r="303" spans="1:12" x14ac:dyDescent="0.35">
      <c r="A303" s="75"/>
      <c r="B303" s="77"/>
      <c r="C303" s="77"/>
      <c r="D303" s="77"/>
      <c r="E303" s="77"/>
      <c r="F303" s="77"/>
      <c r="G303" s="77"/>
      <c r="H303" s="77"/>
      <c r="I303" s="77"/>
      <c r="J303" s="77"/>
      <c r="K303" s="86">
        <f t="shared" si="7"/>
        <v>0</v>
      </c>
      <c r="L303" s="66"/>
    </row>
    <row r="304" spans="1:12" x14ac:dyDescent="0.35">
      <c r="A304" s="75"/>
      <c r="B304" s="77"/>
      <c r="C304" s="77"/>
      <c r="D304" s="77"/>
      <c r="E304" s="77"/>
      <c r="F304" s="77"/>
      <c r="G304" s="77"/>
      <c r="H304" s="77"/>
      <c r="I304" s="77"/>
      <c r="J304" s="77"/>
      <c r="K304" s="86">
        <f t="shared" si="7"/>
        <v>0</v>
      </c>
      <c r="L304" s="66"/>
    </row>
    <row r="305" spans="1:12" x14ac:dyDescent="0.35">
      <c r="A305" s="75"/>
      <c r="B305" s="77"/>
      <c r="C305" s="77"/>
      <c r="D305" s="77"/>
      <c r="E305" s="77"/>
      <c r="F305" s="77"/>
      <c r="G305" s="77"/>
      <c r="H305" s="77"/>
      <c r="I305" s="77"/>
      <c r="J305" s="77"/>
      <c r="K305" s="86">
        <f t="shared" si="7"/>
        <v>0</v>
      </c>
      <c r="L305" s="66"/>
    </row>
    <row r="306" spans="1:12" x14ac:dyDescent="0.35">
      <c r="A306" s="75"/>
      <c r="B306" s="77"/>
      <c r="C306" s="77"/>
      <c r="D306" s="77"/>
      <c r="E306" s="77"/>
      <c r="F306" s="77"/>
      <c r="G306" s="77"/>
      <c r="H306" s="77"/>
      <c r="I306" s="77"/>
      <c r="J306" s="77"/>
      <c r="K306" s="86">
        <f t="shared" si="7"/>
        <v>0</v>
      </c>
      <c r="L306" s="66"/>
    </row>
    <row r="307" spans="1:12" x14ac:dyDescent="0.35">
      <c r="A307" s="75"/>
      <c r="B307" s="77"/>
      <c r="C307" s="77"/>
      <c r="D307" s="77"/>
      <c r="E307" s="77"/>
      <c r="F307" s="77"/>
      <c r="G307" s="77"/>
      <c r="H307" s="77"/>
      <c r="I307" s="77"/>
      <c r="J307" s="77"/>
      <c r="K307" s="86">
        <f t="shared" si="7"/>
        <v>0</v>
      </c>
      <c r="L307" s="66"/>
    </row>
    <row r="308" spans="1:12" x14ac:dyDescent="0.35">
      <c r="A308" s="75"/>
      <c r="B308" s="77"/>
      <c r="C308" s="77"/>
      <c r="D308" s="77"/>
      <c r="E308" s="77"/>
      <c r="F308" s="77"/>
      <c r="G308" s="77"/>
      <c r="H308" s="77"/>
      <c r="I308" s="77"/>
      <c r="J308" s="77"/>
      <c r="K308" s="86">
        <f t="shared" si="7"/>
        <v>0</v>
      </c>
      <c r="L308" s="66"/>
    </row>
    <row r="309" spans="1:12" x14ac:dyDescent="0.35">
      <c r="A309" s="75"/>
      <c r="B309" s="77"/>
      <c r="C309" s="77"/>
      <c r="D309" s="77"/>
      <c r="E309" s="77"/>
      <c r="F309" s="77"/>
      <c r="G309" s="77"/>
      <c r="H309" s="77"/>
      <c r="I309" s="77"/>
      <c r="J309" s="77"/>
      <c r="K309" s="86">
        <f t="shared" si="7"/>
        <v>0</v>
      </c>
      <c r="L309" s="66"/>
    </row>
    <row r="310" spans="1:12" x14ac:dyDescent="0.35">
      <c r="A310" s="75"/>
      <c r="B310" s="77"/>
      <c r="C310" s="77"/>
      <c r="D310" s="77"/>
      <c r="E310" s="77"/>
      <c r="F310" s="77"/>
      <c r="G310" s="77"/>
      <c r="H310" s="77"/>
      <c r="I310" s="77"/>
      <c r="J310" s="77"/>
      <c r="K310" s="86">
        <f t="shared" si="7"/>
        <v>0</v>
      </c>
      <c r="L310" s="66"/>
    </row>
    <row r="311" spans="1:12" x14ac:dyDescent="0.35">
      <c r="A311" s="75"/>
      <c r="B311" s="77"/>
      <c r="C311" s="77"/>
      <c r="D311" s="77"/>
      <c r="E311" s="77"/>
      <c r="F311" s="77"/>
      <c r="G311" s="77"/>
      <c r="H311" s="77"/>
      <c r="I311" s="77"/>
      <c r="J311" s="77"/>
      <c r="K311" s="86">
        <f t="shared" si="7"/>
        <v>0</v>
      </c>
      <c r="L311" s="66"/>
    </row>
    <row r="312" spans="1:12" x14ac:dyDescent="0.35">
      <c r="A312" s="75"/>
      <c r="B312" s="77"/>
      <c r="C312" s="77"/>
      <c r="D312" s="77"/>
      <c r="E312" s="77"/>
      <c r="F312" s="77"/>
      <c r="G312" s="77"/>
      <c r="H312" s="77"/>
      <c r="I312" s="77"/>
      <c r="J312" s="77"/>
      <c r="K312" s="86">
        <f t="shared" si="7"/>
        <v>0</v>
      </c>
      <c r="L312" s="66"/>
    </row>
    <row r="313" spans="1:12" x14ac:dyDescent="0.35">
      <c r="A313" s="75"/>
      <c r="B313" s="77"/>
      <c r="C313" s="77"/>
      <c r="D313" s="77"/>
      <c r="E313" s="77"/>
      <c r="F313" s="77"/>
      <c r="G313" s="77"/>
      <c r="H313" s="77"/>
      <c r="I313" s="77"/>
      <c r="J313" s="77"/>
      <c r="K313" s="86">
        <f t="shared" si="7"/>
        <v>0</v>
      </c>
      <c r="L313" s="66"/>
    </row>
    <row r="314" spans="1:12" x14ac:dyDescent="0.35">
      <c r="A314" s="75"/>
      <c r="B314" s="77"/>
      <c r="C314" s="77"/>
      <c r="D314" s="77"/>
      <c r="E314" s="77"/>
      <c r="F314" s="77"/>
      <c r="G314" s="77"/>
      <c r="H314" s="77"/>
      <c r="I314" s="77"/>
      <c r="J314" s="77"/>
      <c r="K314" s="86">
        <f t="shared" si="7"/>
        <v>0</v>
      </c>
      <c r="L314" s="66"/>
    </row>
    <row r="315" spans="1:12" x14ac:dyDescent="0.35">
      <c r="A315" s="75"/>
      <c r="B315" s="77"/>
      <c r="C315" s="77"/>
      <c r="D315" s="77"/>
      <c r="E315" s="77"/>
      <c r="F315" s="77"/>
      <c r="G315" s="77"/>
      <c r="H315" s="77"/>
      <c r="I315" s="77"/>
      <c r="J315" s="77"/>
      <c r="K315" s="86">
        <f t="shared" si="7"/>
        <v>0</v>
      </c>
      <c r="L315" s="66"/>
    </row>
    <row r="316" spans="1:12" x14ac:dyDescent="0.35">
      <c r="A316" s="75"/>
      <c r="B316" s="77"/>
      <c r="C316" s="77"/>
      <c r="D316" s="77"/>
      <c r="E316" s="77"/>
      <c r="F316" s="77"/>
      <c r="G316" s="77"/>
      <c r="H316" s="77"/>
      <c r="I316" s="77"/>
      <c r="J316" s="77"/>
      <c r="K316" s="86">
        <f t="shared" si="7"/>
        <v>0</v>
      </c>
      <c r="L316" s="66"/>
    </row>
    <row r="317" spans="1:12" x14ac:dyDescent="0.35">
      <c r="A317" s="75"/>
      <c r="B317" s="77"/>
      <c r="C317" s="77"/>
      <c r="D317" s="77"/>
      <c r="E317" s="77"/>
      <c r="F317" s="77"/>
      <c r="G317" s="77"/>
      <c r="H317" s="77"/>
      <c r="I317" s="77"/>
      <c r="J317" s="77"/>
      <c r="K317" s="86">
        <f t="shared" si="7"/>
        <v>0</v>
      </c>
      <c r="L317" s="66"/>
    </row>
    <row r="318" spans="1:12" x14ac:dyDescent="0.35">
      <c r="A318" s="75"/>
      <c r="B318" s="77"/>
      <c r="C318" s="77"/>
      <c r="D318" s="77"/>
      <c r="E318" s="77"/>
      <c r="F318" s="77"/>
      <c r="G318" s="77"/>
      <c r="H318" s="77"/>
      <c r="I318" s="77"/>
      <c r="J318" s="77"/>
      <c r="K318" s="86">
        <f t="shared" si="7"/>
        <v>0</v>
      </c>
      <c r="L318" s="66"/>
    </row>
    <row r="319" spans="1:12" x14ac:dyDescent="0.35">
      <c r="A319" s="75"/>
      <c r="B319" s="77"/>
      <c r="C319" s="77"/>
      <c r="D319" s="77"/>
      <c r="E319" s="77"/>
      <c r="F319" s="77"/>
      <c r="G319" s="77"/>
      <c r="H319" s="77"/>
      <c r="I319" s="77"/>
      <c r="J319" s="77"/>
      <c r="K319" s="86">
        <f t="shared" si="7"/>
        <v>0</v>
      </c>
      <c r="L319" s="66"/>
    </row>
    <row r="320" spans="1:12" x14ac:dyDescent="0.35">
      <c r="A320" s="75"/>
      <c r="B320" s="77"/>
      <c r="C320" s="77"/>
      <c r="D320" s="77"/>
      <c r="E320" s="77"/>
      <c r="F320" s="77"/>
      <c r="G320" s="77"/>
      <c r="H320" s="77"/>
      <c r="I320" s="77"/>
      <c r="J320" s="77"/>
      <c r="K320" s="86">
        <f t="shared" si="7"/>
        <v>0</v>
      </c>
      <c r="L320" s="66"/>
    </row>
    <row r="321" spans="1:19" x14ac:dyDescent="0.35">
      <c r="A321" s="75"/>
      <c r="B321" s="77"/>
      <c r="C321" s="77"/>
      <c r="D321" s="77"/>
      <c r="E321" s="77"/>
      <c r="F321" s="77"/>
      <c r="G321" s="77"/>
      <c r="H321" s="77"/>
      <c r="I321" s="77"/>
      <c r="J321" s="77"/>
      <c r="K321" s="86">
        <f t="shared" ref="K321:K335" si="8">SUM(G321:J321)</f>
        <v>0</v>
      </c>
      <c r="L321" s="66"/>
    </row>
    <row r="322" spans="1:19" x14ac:dyDescent="0.35">
      <c r="A322" s="75"/>
      <c r="B322" s="77"/>
      <c r="C322" s="77"/>
      <c r="D322" s="77"/>
      <c r="E322" s="77"/>
      <c r="F322" s="77"/>
      <c r="G322" s="77"/>
      <c r="H322" s="77"/>
      <c r="I322" s="77"/>
      <c r="J322" s="77"/>
      <c r="K322" s="86">
        <f t="shared" si="8"/>
        <v>0</v>
      </c>
      <c r="L322" s="66"/>
    </row>
    <row r="323" spans="1:19" x14ac:dyDescent="0.35">
      <c r="A323" s="75"/>
      <c r="B323" s="77"/>
      <c r="C323" s="77"/>
      <c r="D323" s="77"/>
      <c r="E323" s="77"/>
      <c r="F323" s="77"/>
      <c r="G323" s="77"/>
      <c r="H323" s="77"/>
      <c r="I323" s="77"/>
      <c r="J323" s="77"/>
      <c r="K323" s="86">
        <f t="shared" si="8"/>
        <v>0</v>
      </c>
      <c r="L323" s="66"/>
    </row>
    <row r="324" spans="1:19" x14ac:dyDescent="0.35">
      <c r="A324" s="75"/>
      <c r="B324" s="77"/>
      <c r="C324" s="77"/>
      <c r="D324" s="77"/>
      <c r="E324" s="77"/>
      <c r="F324" s="77"/>
      <c r="G324" s="77"/>
      <c r="H324" s="77"/>
      <c r="I324" s="77"/>
      <c r="J324" s="77"/>
      <c r="K324" s="86">
        <f t="shared" si="8"/>
        <v>0</v>
      </c>
      <c r="L324" s="66"/>
    </row>
    <row r="325" spans="1:19" x14ac:dyDescent="0.35">
      <c r="A325" s="75"/>
      <c r="B325" s="77"/>
      <c r="C325" s="77"/>
      <c r="D325" s="77"/>
      <c r="E325" s="77"/>
      <c r="F325" s="77"/>
      <c r="G325" s="77"/>
      <c r="H325" s="77"/>
      <c r="I325" s="77"/>
      <c r="J325" s="77"/>
      <c r="K325" s="86">
        <f t="shared" si="8"/>
        <v>0</v>
      </c>
      <c r="L325" s="66"/>
    </row>
    <row r="326" spans="1:19" x14ac:dyDescent="0.35">
      <c r="A326" s="75"/>
      <c r="B326" s="77"/>
      <c r="C326" s="77"/>
      <c r="D326" s="77"/>
      <c r="E326" s="77"/>
      <c r="F326" s="77"/>
      <c r="G326" s="77"/>
      <c r="H326" s="77"/>
      <c r="I326" s="77"/>
      <c r="J326" s="77"/>
      <c r="K326" s="86">
        <f t="shared" si="8"/>
        <v>0</v>
      </c>
      <c r="L326" s="66"/>
    </row>
    <row r="327" spans="1:19" x14ac:dyDescent="0.35">
      <c r="A327" s="75"/>
      <c r="B327" s="77"/>
      <c r="C327" s="77"/>
      <c r="D327" s="77"/>
      <c r="E327" s="77"/>
      <c r="F327" s="77"/>
      <c r="G327" s="77"/>
      <c r="H327" s="77"/>
      <c r="I327" s="77"/>
      <c r="J327" s="77"/>
      <c r="K327" s="86">
        <f t="shared" si="8"/>
        <v>0</v>
      </c>
      <c r="L327" s="66"/>
    </row>
    <row r="328" spans="1:19" x14ac:dyDescent="0.35">
      <c r="A328" s="75"/>
      <c r="B328" s="77"/>
      <c r="C328" s="77"/>
      <c r="D328" s="77"/>
      <c r="E328" s="77"/>
      <c r="F328" s="77"/>
      <c r="G328" s="77"/>
      <c r="H328" s="77"/>
      <c r="I328" s="77"/>
      <c r="J328" s="77"/>
      <c r="K328" s="86">
        <f t="shared" si="8"/>
        <v>0</v>
      </c>
      <c r="L328" s="66"/>
    </row>
    <row r="329" spans="1:19" x14ac:dyDescent="0.35">
      <c r="A329" s="75"/>
      <c r="B329" s="77"/>
      <c r="C329" s="77"/>
      <c r="D329" s="77"/>
      <c r="E329" s="77"/>
      <c r="F329" s="77"/>
      <c r="G329" s="77"/>
      <c r="H329" s="77"/>
      <c r="I329" s="77"/>
      <c r="J329" s="77"/>
      <c r="K329" s="86">
        <f t="shared" si="8"/>
        <v>0</v>
      </c>
      <c r="L329" s="66"/>
    </row>
    <row r="330" spans="1:19" x14ac:dyDescent="0.35">
      <c r="A330" s="75"/>
      <c r="B330" s="77"/>
      <c r="C330" s="77"/>
      <c r="D330" s="77"/>
      <c r="E330" s="77"/>
      <c r="F330" s="77"/>
      <c r="G330" s="77"/>
      <c r="H330" s="77"/>
      <c r="I330" s="77"/>
      <c r="J330" s="77"/>
      <c r="K330" s="86">
        <f t="shared" si="8"/>
        <v>0</v>
      </c>
      <c r="L330" s="66"/>
    </row>
    <row r="331" spans="1:19" x14ac:dyDescent="0.35">
      <c r="A331" s="75"/>
      <c r="B331" s="77"/>
      <c r="C331" s="77"/>
      <c r="D331" s="77"/>
      <c r="E331" s="77"/>
      <c r="F331" s="77"/>
      <c r="G331" s="77"/>
      <c r="H331" s="77"/>
      <c r="I331" s="77"/>
      <c r="J331" s="77"/>
      <c r="K331" s="86">
        <f t="shared" si="8"/>
        <v>0</v>
      </c>
      <c r="L331" s="66"/>
    </row>
    <row r="332" spans="1:19" x14ac:dyDescent="0.35">
      <c r="A332" s="75"/>
      <c r="B332" s="77"/>
      <c r="C332" s="77"/>
      <c r="D332" s="77"/>
      <c r="E332" s="77"/>
      <c r="F332" s="77"/>
      <c r="G332" s="77"/>
      <c r="H332" s="77"/>
      <c r="I332" s="77"/>
      <c r="J332" s="77"/>
      <c r="K332" s="86">
        <f t="shared" si="8"/>
        <v>0</v>
      </c>
      <c r="L332" s="66"/>
    </row>
    <row r="333" spans="1:19" x14ac:dyDescent="0.35">
      <c r="A333" s="75"/>
      <c r="B333" s="77"/>
      <c r="C333" s="77"/>
      <c r="D333" s="77"/>
      <c r="E333" s="77"/>
      <c r="F333" s="77"/>
      <c r="G333" s="77"/>
      <c r="H333" s="77"/>
      <c r="I333" s="77"/>
      <c r="J333" s="77"/>
      <c r="K333" s="86">
        <f t="shared" si="8"/>
        <v>0</v>
      </c>
      <c r="L333" s="66"/>
    </row>
    <row r="334" spans="1:19" x14ac:dyDescent="0.35">
      <c r="A334" s="75"/>
      <c r="B334" s="77"/>
      <c r="C334" s="77"/>
      <c r="D334" s="77"/>
      <c r="E334" s="77"/>
      <c r="F334" s="77"/>
      <c r="G334" s="77"/>
      <c r="H334" s="77"/>
      <c r="I334" s="77"/>
      <c r="J334" s="77"/>
      <c r="K334" s="86">
        <f t="shared" si="8"/>
        <v>0</v>
      </c>
      <c r="L334" s="66"/>
    </row>
    <row r="335" spans="1:19" ht="16" thickBot="1" x14ac:dyDescent="0.4">
      <c r="A335" s="75"/>
      <c r="B335" s="77"/>
      <c r="C335" s="77"/>
      <c r="D335" s="77"/>
      <c r="E335" s="77"/>
      <c r="F335" s="77"/>
      <c r="G335" s="77"/>
      <c r="H335" s="77"/>
      <c r="I335" s="77"/>
      <c r="J335" s="77"/>
      <c r="K335" s="101">
        <f t="shared" si="8"/>
        <v>0</v>
      </c>
      <c r="L335" s="66"/>
      <c r="M335" s="66"/>
      <c r="N335" s="66"/>
      <c r="O335" s="66"/>
      <c r="P335" s="66"/>
      <c r="Q335" s="66"/>
      <c r="R335" s="66"/>
    </row>
    <row r="336" spans="1:19" ht="16.5" thickTop="1" thickBot="1" x14ac:dyDescent="0.4">
      <c r="A336" s="75"/>
      <c r="B336" s="77"/>
      <c r="C336" s="77"/>
      <c r="D336" s="77"/>
      <c r="E336" s="77"/>
      <c r="F336" s="77"/>
      <c r="G336" s="77"/>
      <c r="H336" s="77"/>
      <c r="I336" s="77"/>
      <c r="J336" s="77"/>
      <c r="K336" s="90" t="s">
        <v>66</v>
      </c>
      <c r="L336" s="91" t="s">
        <v>179</v>
      </c>
      <c r="M336" s="91" t="s">
        <v>84</v>
      </c>
      <c r="N336" s="91" t="s">
        <v>49</v>
      </c>
      <c r="O336" s="92" t="s">
        <v>33</v>
      </c>
      <c r="P336" s="91" t="s">
        <v>251</v>
      </c>
      <c r="Q336" s="92" t="s">
        <v>57</v>
      </c>
      <c r="R336" s="93" t="s">
        <v>261</v>
      </c>
      <c r="S336" s="66"/>
    </row>
    <row r="337" spans="1:19" x14ac:dyDescent="0.35">
      <c r="A337" s="1"/>
      <c r="B337" s="9" t="s">
        <v>143</v>
      </c>
      <c r="C337" s="9"/>
      <c r="D337" s="9"/>
      <c r="E337" s="9"/>
      <c r="F337" s="9" t="s">
        <v>59</v>
      </c>
      <c r="G337" s="9" t="s">
        <v>34</v>
      </c>
      <c r="H337" s="9" t="s">
        <v>256</v>
      </c>
      <c r="I337" s="9" t="s">
        <v>58</v>
      </c>
      <c r="J337" s="9" t="s">
        <v>262</v>
      </c>
      <c r="K337" s="94" t="s">
        <v>177</v>
      </c>
      <c r="L337" s="87" t="s">
        <v>177</v>
      </c>
      <c r="M337" s="87" t="s">
        <v>177</v>
      </c>
      <c r="N337" s="87" t="s">
        <v>177</v>
      </c>
      <c r="O337" s="87" t="s">
        <v>177</v>
      </c>
      <c r="P337" s="87" t="s">
        <v>177</v>
      </c>
      <c r="Q337" s="87" t="s">
        <v>177</v>
      </c>
      <c r="R337" s="95" t="s">
        <v>177</v>
      </c>
      <c r="S337" s="66"/>
    </row>
    <row r="338" spans="1:19" x14ac:dyDescent="0.35">
      <c r="A338" s="3"/>
      <c r="B338" s="6">
        <f>SUM(B257:B336)</f>
        <v>0</v>
      </c>
      <c r="C338" s="6" t="s">
        <v>179</v>
      </c>
      <c r="D338" s="6" t="s">
        <v>84</v>
      </c>
      <c r="E338" s="6" t="s">
        <v>49</v>
      </c>
      <c r="F338" s="13" t="e">
        <f>AVERAGE(F257:F336)</f>
        <v>#DIV/0!</v>
      </c>
      <c r="G338" s="21" t="e">
        <f>AVERAGE(G257:G336)</f>
        <v>#DIV/0!</v>
      </c>
      <c r="H338" s="21" t="e">
        <f>AVERAGE(H257:H336)</f>
        <v>#DIV/0!</v>
      </c>
      <c r="I338" s="21" t="e">
        <f>AVERAGE(I257:I336)</f>
        <v>#DIV/0!</v>
      </c>
      <c r="J338" s="21" t="e">
        <f>AVERAGE(J257:J336)</f>
        <v>#DIV/0!</v>
      </c>
      <c r="K338" s="94" t="s">
        <v>186</v>
      </c>
      <c r="L338" s="87" t="s">
        <v>186</v>
      </c>
      <c r="M338" s="87" t="s">
        <v>186</v>
      </c>
      <c r="N338" s="87" t="s">
        <v>186</v>
      </c>
      <c r="O338" s="87" t="s">
        <v>186</v>
      </c>
      <c r="P338" s="87" t="s">
        <v>186</v>
      </c>
      <c r="Q338" s="87" t="s">
        <v>186</v>
      </c>
      <c r="R338" s="95" t="s">
        <v>186</v>
      </c>
      <c r="S338" s="66"/>
    </row>
    <row r="339" spans="1:19" x14ac:dyDescent="0.35">
      <c r="A339" s="3"/>
      <c r="B339" s="6" t="s">
        <v>182</v>
      </c>
      <c r="C339" s="6" t="s">
        <v>183</v>
      </c>
      <c r="D339" s="6" t="s">
        <v>183</v>
      </c>
      <c r="E339" s="6" t="s">
        <v>183</v>
      </c>
      <c r="F339" s="6"/>
      <c r="G339" s="6" t="s">
        <v>184</v>
      </c>
      <c r="H339" s="6" t="s">
        <v>252</v>
      </c>
      <c r="I339" s="6" t="s">
        <v>185</v>
      </c>
      <c r="J339" s="6" t="s">
        <v>263</v>
      </c>
      <c r="K339" s="94" t="s">
        <v>177</v>
      </c>
      <c r="L339" s="87" t="s">
        <v>177</v>
      </c>
      <c r="M339" s="87" t="s">
        <v>177</v>
      </c>
      <c r="N339" s="87" t="s">
        <v>177</v>
      </c>
      <c r="O339" s="87" t="s">
        <v>177</v>
      </c>
      <c r="P339" s="87" t="s">
        <v>177</v>
      </c>
      <c r="Q339" s="87" t="s">
        <v>177</v>
      </c>
      <c r="R339" s="95" t="s">
        <v>177</v>
      </c>
      <c r="S339" s="66"/>
    </row>
    <row r="340" spans="1:19" x14ac:dyDescent="0.35">
      <c r="A340" s="3"/>
      <c r="B340" s="6">
        <f>DSUM(A256:B336,2,K337:K338)</f>
        <v>0</v>
      </c>
      <c r="C340" s="6" t="e">
        <f>DAVERAGE(A256:C336,3,L337:L338)</f>
        <v>#DIV/0!</v>
      </c>
      <c r="D340" s="6" t="e">
        <f>DAVERAGE(A256:D336,4,M337:M338)</f>
        <v>#DIV/0!</v>
      </c>
      <c r="E340" s="13" t="e">
        <f>DAVERAGE(A256:E336,5,N337:N338)</f>
        <v>#DIV/0!</v>
      </c>
      <c r="F340" s="6"/>
      <c r="G340" s="6" t="e">
        <f>DAVERAGE(A256:G336,7,O337:O338)</f>
        <v>#DIV/0!</v>
      </c>
      <c r="H340" s="6" t="e">
        <f>DAVERAGE(A256:H336,8,P337:P338)</f>
        <v>#DIV/0!</v>
      </c>
      <c r="I340" s="6" t="e">
        <f>DAVERAGE(A256:I336,9,Q337:Q338)</f>
        <v>#DIV/0!</v>
      </c>
      <c r="J340" s="6" t="e">
        <f>DAVERAGE(A256:J336,10,R337:R338)</f>
        <v>#DIV/0!</v>
      </c>
      <c r="K340" s="94" t="s">
        <v>187</v>
      </c>
      <c r="L340" s="87" t="s">
        <v>187</v>
      </c>
      <c r="M340" s="87" t="s">
        <v>187</v>
      </c>
      <c r="N340" s="87" t="s">
        <v>187</v>
      </c>
      <c r="O340" s="87" t="s">
        <v>187</v>
      </c>
      <c r="P340" s="87" t="s">
        <v>187</v>
      </c>
      <c r="Q340" s="87" t="s">
        <v>187</v>
      </c>
      <c r="R340" s="95" t="s">
        <v>187</v>
      </c>
      <c r="S340" s="66"/>
    </row>
    <row r="341" spans="1:19" x14ac:dyDescent="0.35">
      <c r="A341" s="3"/>
      <c r="B341" s="6" t="s">
        <v>189</v>
      </c>
      <c r="C341" s="6" t="s">
        <v>190</v>
      </c>
      <c r="D341" s="6" t="s">
        <v>190</v>
      </c>
      <c r="E341" s="13" t="s">
        <v>190</v>
      </c>
      <c r="F341" s="6"/>
      <c r="G341" s="6" t="s">
        <v>191</v>
      </c>
      <c r="H341" s="6" t="s">
        <v>253</v>
      </c>
      <c r="I341" s="6" t="s">
        <v>192</v>
      </c>
      <c r="J341" s="6" t="s">
        <v>264</v>
      </c>
      <c r="K341" s="94" t="s">
        <v>177</v>
      </c>
      <c r="L341" s="87" t="s">
        <v>177</v>
      </c>
      <c r="M341" s="87" t="s">
        <v>177</v>
      </c>
      <c r="N341" s="87" t="s">
        <v>177</v>
      </c>
      <c r="O341" s="87" t="s">
        <v>177</v>
      </c>
      <c r="P341" s="87" t="s">
        <v>177</v>
      </c>
      <c r="Q341" s="87" t="s">
        <v>177</v>
      </c>
      <c r="R341" s="95" t="s">
        <v>177</v>
      </c>
      <c r="S341" s="66"/>
    </row>
    <row r="342" spans="1:19" x14ac:dyDescent="0.35">
      <c r="A342" s="3"/>
      <c r="B342" s="6">
        <f>DSUM(A256:B336,2,K339:K340)</f>
        <v>0</v>
      </c>
      <c r="C342" s="13" t="e">
        <f>DAVERAGE(A256:C336,3,L339:L340)</f>
        <v>#DIV/0!</v>
      </c>
      <c r="D342" s="6" t="e">
        <f>DAVERAGE(A256:D336,4,M339:M340)</f>
        <v>#DIV/0!</v>
      </c>
      <c r="E342" s="13" t="e">
        <f>DAVERAGE(A256:E336,5,N339:N340)</f>
        <v>#DIV/0!</v>
      </c>
      <c r="F342" s="6"/>
      <c r="G342" s="6" t="e">
        <f>DAVERAGE(A256:G336,7,O339:O340)</f>
        <v>#DIV/0!</v>
      </c>
      <c r="H342" s="6" t="e">
        <f>DAVERAGE(A256:H336,8,P339:P340)</f>
        <v>#DIV/0!</v>
      </c>
      <c r="I342" s="6" t="e">
        <f>DAVERAGE(A256:I336,9,Q339:Q340)</f>
        <v>#DIV/0!</v>
      </c>
      <c r="J342" s="6" t="e">
        <f>DAVERAGE(A256:J336,10,R339:R340)</f>
        <v>#DIV/0!</v>
      </c>
      <c r="K342" s="94" t="s">
        <v>188</v>
      </c>
      <c r="L342" s="87" t="s">
        <v>188</v>
      </c>
      <c r="M342" s="87" t="s">
        <v>188</v>
      </c>
      <c r="N342" s="87" t="s">
        <v>188</v>
      </c>
      <c r="O342" s="87" t="s">
        <v>188</v>
      </c>
      <c r="P342" s="87" t="s">
        <v>188</v>
      </c>
      <c r="Q342" s="87" t="s">
        <v>188</v>
      </c>
      <c r="R342" s="95" t="s">
        <v>188</v>
      </c>
      <c r="S342" s="66"/>
    </row>
    <row r="343" spans="1:19" x14ac:dyDescent="0.35">
      <c r="A343" s="3"/>
      <c r="B343" s="6" t="s">
        <v>193</v>
      </c>
      <c r="C343" s="6" t="s">
        <v>194</v>
      </c>
      <c r="D343" s="6" t="s">
        <v>194</v>
      </c>
      <c r="E343" s="13" t="s">
        <v>194</v>
      </c>
      <c r="F343" s="6"/>
      <c r="G343" s="6" t="s">
        <v>195</v>
      </c>
      <c r="H343" s="6" t="s">
        <v>254</v>
      </c>
      <c r="I343" s="6" t="s">
        <v>196</v>
      </c>
      <c r="J343" s="6" t="s">
        <v>265</v>
      </c>
      <c r="K343" s="96" t="s">
        <v>177</v>
      </c>
      <c r="L343" s="88" t="s">
        <v>177</v>
      </c>
      <c r="M343" s="88" t="s">
        <v>177</v>
      </c>
      <c r="N343" s="88" t="s">
        <v>177</v>
      </c>
      <c r="O343" s="88" t="s">
        <v>177</v>
      </c>
      <c r="P343" s="88" t="s">
        <v>177</v>
      </c>
      <c r="Q343" s="88" t="s">
        <v>177</v>
      </c>
      <c r="R343" s="97" t="s">
        <v>177</v>
      </c>
      <c r="S343" s="66"/>
    </row>
    <row r="344" spans="1:19" ht="16" thickBot="1" x14ac:dyDescent="0.4">
      <c r="A344" s="3"/>
      <c r="B344" s="6">
        <f>DSUM(A256:B336,2,K341:K342)</f>
        <v>0</v>
      </c>
      <c r="C344" s="6" t="e">
        <f>DAVERAGE(A256:C336,3,L341:L342)</f>
        <v>#DIV/0!</v>
      </c>
      <c r="D344" s="6" t="e">
        <f>DAVERAGE(A256:D336,4,M341:M342)</f>
        <v>#DIV/0!</v>
      </c>
      <c r="E344" s="13" t="e">
        <f>DAVERAGE(A256:E336,5,N341:N342)</f>
        <v>#DIV/0!</v>
      </c>
      <c r="F344" s="6"/>
      <c r="G344" s="6" t="e">
        <f>DAVERAGE(A256:G336,7,O341:O342)</f>
        <v>#DIV/0!</v>
      </c>
      <c r="H344" s="6" t="e">
        <f>DAVERAGE(A256:H336,8,P341:P342)</f>
        <v>#DIV/0!</v>
      </c>
      <c r="I344" s="6" t="e">
        <f>DAVERAGE(A256:I336,9,Q341:Q342)</f>
        <v>#DIV/0!</v>
      </c>
      <c r="J344" s="6" t="e">
        <f>DAVERAGE(A256:J336,10,R341:R342)</f>
        <v>#DIV/0!</v>
      </c>
      <c r="K344" s="98" t="s">
        <v>198</v>
      </c>
      <c r="L344" s="99" t="s">
        <v>198</v>
      </c>
      <c r="M344" s="99" t="s">
        <v>198</v>
      </c>
      <c r="N344" s="99" t="s">
        <v>198</v>
      </c>
      <c r="O344" s="99" t="s">
        <v>198</v>
      </c>
      <c r="P344" s="99" t="s">
        <v>198</v>
      </c>
      <c r="Q344" s="99" t="s">
        <v>198</v>
      </c>
      <c r="R344" s="100" t="s">
        <v>198</v>
      </c>
      <c r="S344" s="66"/>
    </row>
    <row r="345" spans="1:19" ht="16" thickTop="1" x14ac:dyDescent="0.35">
      <c r="A345" s="3"/>
      <c r="B345" s="6" t="s">
        <v>199</v>
      </c>
      <c r="C345" s="6" t="s">
        <v>200</v>
      </c>
      <c r="D345" s="6" t="s">
        <v>200</v>
      </c>
      <c r="E345" s="13" t="s">
        <v>200</v>
      </c>
      <c r="F345" s="6"/>
      <c r="G345" s="6" t="s">
        <v>201</v>
      </c>
      <c r="H345" s="6" t="s">
        <v>255</v>
      </c>
      <c r="I345" s="6" t="s">
        <v>202</v>
      </c>
      <c r="J345" s="6" t="s">
        <v>266</v>
      </c>
      <c r="K345" s="79"/>
      <c r="L345" s="80"/>
      <c r="M345" s="80"/>
      <c r="N345" s="80"/>
      <c r="O345" s="66"/>
      <c r="P345" s="66"/>
      <c r="Q345" s="66"/>
      <c r="R345" s="66"/>
    </row>
    <row r="346" spans="1:19" ht="16" thickBot="1" x14ac:dyDescent="0.4">
      <c r="A346" s="3"/>
      <c r="B346" s="6">
        <f>DSUM(A256:B336,2,K343:K344)</f>
        <v>0</v>
      </c>
      <c r="C346" s="6" t="e">
        <f>DAVERAGE(A256:C336,3,L343:L344)</f>
        <v>#DIV/0!</v>
      </c>
      <c r="D346" s="6" t="e">
        <f>DAVERAGE(A256:D336,4,M343:M344)</f>
        <v>#DIV/0!</v>
      </c>
      <c r="E346" s="13" t="e">
        <f>DAVERAGE(A256:E336,5,N343:N344)</f>
        <v>#DIV/0!</v>
      </c>
      <c r="F346" s="6"/>
      <c r="G346" s="6" t="e">
        <f>DAVERAGE(A256:G336,7,O343:O344)</f>
        <v>#DIV/0!</v>
      </c>
      <c r="H346" s="6" t="e">
        <f>DAVERAGE(A256:H336,8,P343:P344)</f>
        <v>#DIV/0!</v>
      </c>
      <c r="I346" s="6" t="e">
        <f>DAVERAGE(A256:I336,9,Q343:Q344)</f>
        <v>#DIV/0!</v>
      </c>
      <c r="J346" s="6" t="e">
        <f>DAVERAGE(A256:J336,10,R343:R344)</f>
        <v>#DIV/0!</v>
      </c>
      <c r="K346" s="22"/>
      <c r="L346" s="66"/>
      <c r="M346" s="66"/>
    </row>
    <row r="347" spans="1:19" ht="16.5" thickTop="1" thickBot="1" x14ac:dyDescent="0.4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22"/>
    </row>
    <row r="348" spans="1:19" ht="16.5" thickTop="1" thickBot="1" x14ac:dyDescent="0.4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22"/>
    </row>
    <row r="349" spans="1:19" ht="16.5" thickTop="1" thickBot="1" x14ac:dyDescent="0.4">
      <c r="A349" s="139" t="s">
        <v>209</v>
      </c>
      <c r="B349" s="7"/>
      <c r="C349" s="7"/>
      <c r="D349" s="7"/>
      <c r="E349" s="7"/>
      <c r="F349" s="7"/>
      <c r="G349" s="7"/>
      <c r="H349" s="7"/>
      <c r="I349" s="7"/>
      <c r="J349" s="7"/>
      <c r="K349" s="22"/>
    </row>
    <row r="350" spans="1:19" x14ac:dyDescent="0.35">
      <c r="A350" s="144" t="s">
        <v>117</v>
      </c>
      <c r="B350" s="1"/>
      <c r="C350" s="10" t="s">
        <v>35</v>
      </c>
      <c r="D350" s="73"/>
      <c r="E350" s="1" t="s">
        <v>52</v>
      </c>
      <c r="F350" s="73"/>
      <c r="G350" s="1" t="s">
        <v>133</v>
      </c>
      <c r="H350" s="1"/>
      <c r="I350" s="1">
        <f>F350-D350</f>
        <v>0</v>
      </c>
      <c r="J350" s="231"/>
      <c r="K350" s="22"/>
    </row>
    <row r="351" spans="1:19" x14ac:dyDescent="0.35">
      <c r="A351" s="178" t="s">
        <v>237</v>
      </c>
      <c r="B351" s="234"/>
      <c r="C351" s="6" t="s">
        <v>106</v>
      </c>
      <c r="D351" s="3"/>
      <c r="E351" s="75"/>
      <c r="F351" s="256"/>
      <c r="G351" s="256"/>
      <c r="H351" s="256"/>
      <c r="I351" s="256"/>
      <c r="J351" s="257"/>
      <c r="K351" s="22"/>
    </row>
    <row r="352" spans="1:19" x14ac:dyDescent="0.35">
      <c r="A352" s="144" t="s">
        <v>238</v>
      </c>
      <c r="B352" s="235"/>
      <c r="C352" s="11" t="s">
        <v>64</v>
      </c>
      <c r="E352" s="156"/>
      <c r="F352" s="8"/>
      <c r="G352" s="8"/>
      <c r="H352" s="8"/>
      <c r="I352" s="8"/>
      <c r="J352" s="8"/>
      <c r="K352" s="22"/>
    </row>
    <row r="353" spans="1:11" x14ac:dyDescent="0.35">
      <c r="A353" s="170" t="s">
        <v>239</v>
      </c>
      <c r="B353" s="74"/>
      <c r="C353" s="11" t="s">
        <v>243</v>
      </c>
      <c r="E353" s="156"/>
      <c r="F353" s="8"/>
      <c r="G353" s="8"/>
      <c r="H353" s="8"/>
      <c r="I353" s="8"/>
      <c r="J353" s="8"/>
      <c r="K353" s="22"/>
    </row>
    <row r="354" spans="1:11" x14ac:dyDescent="0.35">
      <c r="C354" s="11" t="s">
        <v>244</v>
      </c>
      <c r="E354" s="156"/>
      <c r="F354" s="8"/>
      <c r="G354" s="8"/>
      <c r="H354" s="8"/>
      <c r="I354" s="8"/>
      <c r="J354" s="8"/>
      <c r="K354" s="22"/>
    </row>
    <row r="355" spans="1:11" x14ac:dyDescent="0.35">
      <c r="A355" s="3" t="s">
        <v>164</v>
      </c>
      <c r="B355" s="75"/>
      <c r="C355" s="11" t="s">
        <v>70</v>
      </c>
      <c r="E355" s="156"/>
      <c r="F355" s="8"/>
      <c r="G355" s="8"/>
      <c r="H355" s="8"/>
      <c r="I355" s="8"/>
      <c r="J355" s="8"/>
      <c r="K355" s="22"/>
    </row>
    <row r="356" spans="1:11" x14ac:dyDescent="0.35">
      <c r="C356" s="179" t="s">
        <v>250</v>
      </c>
      <c r="E356" s="214"/>
      <c r="F356" s="180"/>
      <c r="G356" s="8"/>
      <c r="H356" s="8"/>
      <c r="I356" s="8"/>
      <c r="J356" s="8"/>
      <c r="K356" s="22"/>
    </row>
    <row r="357" spans="1:11" ht="16" thickBot="1" x14ac:dyDescent="0.4">
      <c r="A357" s="170"/>
      <c r="B357" s="225"/>
      <c r="C357" s="188" t="s">
        <v>240</v>
      </c>
      <c r="D357" s="26"/>
      <c r="E357" s="215"/>
      <c r="F357" s="26" t="s">
        <v>74</v>
      </c>
      <c r="G357" s="26" t="s">
        <v>53</v>
      </c>
      <c r="H357" s="26"/>
      <c r="I357" s="78"/>
      <c r="J357" s="26" t="s">
        <v>80</v>
      </c>
      <c r="K357" s="22"/>
    </row>
    <row r="358" spans="1:11" ht="16" thickTop="1" x14ac:dyDescent="0.35">
      <c r="A358" s="226" t="s">
        <v>204</v>
      </c>
      <c r="B358" s="66"/>
      <c r="C358" s="66"/>
      <c r="D358" s="66"/>
      <c r="E358" s="66"/>
      <c r="F358" s="66"/>
      <c r="G358" s="66"/>
      <c r="H358" s="66"/>
      <c r="I358" s="133"/>
      <c r="J358" s="134"/>
      <c r="K358" s="22"/>
    </row>
    <row r="359" spans="1:11" x14ac:dyDescent="0.35">
      <c r="A359" s="114" t="s">
        <v>144</v>
      </c>
      <c r="B359" s="115" t="s">
        <v>43</v>
      </c>
      <c r="C359" s="116" t="s">
        <v>91</v>
      </c>
      <c r="D359" s="115" t="s">
        <v>44</v>
      </c>
      <c r="E359" s="115" t="s">
        <v>147</v>
      </c>
      <c r="F359" s="115" t="s">
        <v>42</v>
      </c>
      <c r="G359" s="116" t="s">
        <v>149</v>
      </c>
      <c r="H359" s="115" t="s">
        <v>205</v>
      </c>
      <c r="I359" s="129" t="s">
        <v>38</v>
      </c>
      <c r="J359" s="227"/>
      <c r="K359" s="22"/>
    </row>
    <row r="360" spans="1:11" ht="16" thickBot="1" x14ac:dyDescent="0.4">
      <c r="A360" s="118"/>
      <c r="B360" s="119"/>
      <c r="C360" s="120"/>
      <c r="D360" s="119"/>
      <c r="E360" s="119"/>
      <c r="F360" s="119"/>
      <c r="G360" s="130"/>
      <c r="H360" s="119"/>
      <c r="I360" s="119"/>
      <c r="J360" s="228"/>
      <c r="K360" s="22"/>
    </row>
    <row r="361" spans="1:11" ht="16" thickTop="1" x14ac:dyDescent="0.35">
      <c r="A361" s="11" t="s">
        <v>146</v>
      </c>
      <c r="B361" s="66"/>
      <c r="C361" s="66"/>
      <c r="D361" s="66"/>
      <c r="E361" s="117"/>
      <c r="F361" s="65" t="s">
        <v>135</v>
      </c>
      <c r="G361" s="66"/>
      <c r="H361" s="66"/>
      <c r="I361" s="66"/>
      <c r="J361" s="66">
        <f>J21</f>
        <v>0</v>
      </c>
      <c r="K361" s="22"/>
    </row>
    <row r="362" spans="1:11" x14ac:dyDescent="0.35">
      <c r="A362" s="16" t="s">
        <v>7</v>
      </c>
      <c r="F362" s="17" t="s">
        <v>87</v>
      </c>
      <c r="K362" s="22"/>
    </row>
    <row r="363" spans="1:11" x14ac:dyDescent="0.35">
      <c r="A363" s="17" t="s">
        <v>11</v>
      </c>
      <c r="F363" s="17" t="s">
        <v>40</v>
      </c>
      <c r="K363" s="22"/>
    </row>
    <row r="364" spans="1:11" x14ac:dyDescent="0.35">
      <c r="A364" s="17" t="s">
        <v>13</v>
      </c>
      <c r="F364" s="17" t="s">
        <v>46</v>
      </c>
      <c r="K364" s="22"/>
    </row>
    <row r="365" spans="1:11" x14ac:dyDescent="0.35">
      <c r="A365" s="17" t="s">
        <v>15</v>
      </c>
      <c r="F365" s="18" t="s">
        <v>82</v>
      </c>
      <c r="K365" s="22"/>
    </row>
    <row r="366" spans="1:11" x14ac:dyDescent="0.35">
      <c r="A366" s="11"/>
      <c r="B366" s="19" t="s">
        <v>21</v>
      </c>
      <c r="F366" s="11"/>
      <c r="K366" s="22"/>
    </row>
    <row r="367" spans="1:11" x14ac:dyDescent="0.35">
      <c r="A367" s="7" t="s">
        <v>117</v>
      </c>
      <c r="B367" s="7"/>
      <c r="C367" s="7" t="s">
        <v>62</v>
      </c>
      <c r="D367" s="7"/>
      <c r="E367" s="7"/>
      <c r="F367" s="7"/>
      <c r="G367" s="7"/>
      <c r="H367" s="7"/>
      <c r="I367" s="7"/>
      <c r="J367" s="7"/>
      <c r="K367" s="22"/>
    </row>
    <row r="368" spans="1:11" x14ac:dyDescent="0.35">
      <c r="A368" s="7" t="s">
        <v>206</v>
      </c>
      <c r="B368" s="5" t="s">
        <v>66</v>
      </c>
      <c r="C368" s="5" t="s">
        <v>179</v>
      </c>
      <c r="D368" s="5" t="s">
        <v>208</v>
      </c>
      <c r="E368" s="5" t="s">
        <v>49</v>
      </c>
      <c r="F368" s="5" t="s">
        <v>207</v>
      </c>
      <c r="G368" s="20" t="s">
        <v>33</v>
      </c>
      <c r="H368" s="20" t="s">
        <v>251</v>
      </c>
      <c r="I368" s="20" t="s">
        <v>57</v>
      </c>
      <c r="J368" s="20" t="s">
        <v>261</v>
      </c>
      <c r="K368" s="22" t="s">
        <v>152</v>
      </c>
    </row>
    <row r="369" spans="1:12" x14ac:dyDescent="0.35">
      <c r="A369" s="76"/>
      <c r="B369" s="76"/>
      <c r="C369" s="76"/>
      <c r="D369" s="76"/>
      <c r="E369" s="76"/>
      <c r="F369" s="76"/>
      <c r="G369" s="76"/>
      <c r="H369" s="76"/>
      <c r="I369" s="76"/>
      <c r="J369" s="76"/>
      <c r="K369" s="86">
        <f t="shared" ref="K369:K400" si="9">SUM(G369:J369)</f>
        <v>0</v>
      </c>
      <c r="L369" s="66"/>
    </row>
    <row r="370" spans="1:12" x14ac:dyDescent="0.35">
      <c r="A370" s="76"/>
      <c r="B370" s="76"/>
      <c r="C370" s="76"/>
      <c r="D370" s="76"/>
      <c r="E370" s="76"/>
      <c r="F370" s="76"/>
      <c r="G370" s="76"/>
      <c r="H370" s="76"/>
      <c r="I370" s="76"/>
      <c r="J370" s="76"/>
      <c r="K370" s="86">
        <f t="shared" si="9"/>
        <v>0</v>
      </c>
      <c r="L370" s="66"/>
    </row>
    <row r="371" spans="1:12" x14ac:dyDescent="0.35">
      <c r="A371" s="76"/>
      <c r="B371" s="76"/>
      <c r="C371" s="76"/>
      <c r="D371" s="76"/>
      <c r="E371" s="76"/>
      <c r="F371" s="76"/>
      <c r="G371" s="76"/>
      <c r="H371" s="76"/>
      <c r="I371" s="76"/>
      <c r="J371" s="76"/>
      <c r="K371" s="86">
        <f t="shared" si="9"/>
        <v>0</v>
      </c>
      <c r="L371" s="66"/>
    </row>
    <row r="372" spans="1:12" x14ac:dyDescent="0.35">
      <c r="A372" s="76"/>
      <c r="B372" s="76"/>
      <c r="C372" s="76"/>
      <c r="D372" s="76"/>
      <c r="E372" s="76"/>
      <c r="F372" s="76"/>
      <c r="G372" s="76"/>
      <c r="H372" s="76"/>
      <c r="I372" s="76"/>
      <c r="J372" s="76"/>
      <c r="K372" s="86">
        <f t="shared" si="9"/>
        <v>0</v>
      </c>
      <c r="L372" s="66"/>
    </row>
    <row r="373" spans="1:12" x14ac:dyDescent="0.35">
      <c r="A373" s="76"/>
      <c r="B373" s="76"/>
      <c r="C373" s="76"/>
      <c r="D373" s="76"/>
      <c r="E373" s="76"/>
      <c r="F373" s="76"/>
      <c r="G373" s="76"/>
      <c r="H373" s="76"/>
      <c r="I373" s="76"/>
      <c r="J373" s="76"/>
      <c r="K373" s="86">
        <f t="shared" si="9"/>
        <v>0</v>
      </c>
      <c r="L373" s="66"/>
    </row>
    <row r="374" spans="1:12" x14ac:dyDescent="0.35">
      <c r="A374" s="75"/>
      <c r="B374" s="77"/>
      <c r="C374" s="77"/>
      <c r="D374" s="77"/>
      <c r="E374" s="77"/>
      <c r="F374" s="77"/>
      <c r="G374" s="77"/>
      <c r="H374" s="77"/>
      <c r="I374" s="77"/>
      <c r="J374" s="77"/>
      <c r="K374" s="86">
        <f t="shared" si="9"/>
        <v>0</v>
      </c>
      <c r="L374" s="66"/>
    </row>
    <row r="375" spans="1:12" x14ac:dyDescent="0.35">
      <c r="A375" s="75"/>
      <c r="B375" s="77"/>
      <c r="C375" s="77"/>
      <c r="D375" s="77"/>
      <c r="E375" s="77"/>
      <c r="F375" s="77"/>
      <c r="G375" s="77"/>
      <c r="H375" s="77"/>
      <c r="I375" s="77"/>
      <c r="J375" s="77"/>
      <c r="K375" s="86">
        <f t="shared" si="9"/>
        <v>0</v>
      </c>
      <c r="L375" s="66"/>
    </row>
    <row r="376" spans="1:12" x14ac:dyDescent="0.35">
      <c r="A376" s="75"/>
      <c r="B376" s="77"/>
      <c r="C376" s="77"/>
      <c r="D376" s="77"/>
      <c r="E376" s="77"/>
      <c r="F376" s="77"/>
      <c r="G376" s="77"/>
      <c r="H376" s="77"/>
      <c r="I376" s="77"/>
      <c r="J376" s="77"/>
      <c r="K376" s="86">
        <f t="shared" si="9"/>
        <v>0</v>
      </c>
      <c r="L376" s="66"/>
    </row>
    <row r="377" spans="1:12" x14ac:dyDescent="0.35">
      <c r="A377" s="75"/>
      <c r="B377" s="77"/>
      <c r="C377" s="77"/>
      <c r="D377" s="77"/>
      <c r="E377" s="77"/>
      <c r="F377" s="77"/>
      <c r="G377" s="77"/>
      <c r="H377" s="77"/>
      <c r="I377" s="77"/>
      <c r="J377" s="77"/>
      <c r="K377" s="86">
        <f t="shared" si="9"/>
        <v>0</v>
      </c>
      <c r="L377" s="66"/>
    </row>
    <row r="378" spans="1:12" x14ac:dyDescent="0.35">
      <c r="A378" s="75"/>
      <c r="B378" s="77"/>
      <c r="C378" s="77"/>
      <c r="D378" s="77"/>
      <c r="E378" s="77"/>
      <c r="F378" s="77"/>
      <c r="G378" s="77"/>
      <c r="H378" s="77"/>
      <c r="I378" s="77"/>
      <c r="J378" s="77"/>
      <c r="K378" s="86">
        <f t="shared" si="9"/>
        <v>0</v>
      </c>
      <c r="L378" s="66"/>
    </row>
    <row r="379" spans="1:12" x14ac:dyDescent="0.35">
      <c r="A379" s="75"/>
      <c r="B379" s="77"/>
      <c r="C379" s="77"/>
      <c r="D379" s="77"/>
      <c r="E379" s="77"/>
      <c r="F379" s="77"/>
      <c r="G379" s="77"/>
      <c r="H379" s="77"/>
      <c r="I379" s="77"/>
      <c r="J379" s="77"/>
      <c r="K379" s="86">
        <f t="shared" si="9"/>
        <v>0</v>
      </c>
      <c r="L379" s="66"/>
    </row>
    <row r="380" spans="1:12" x14ac:dyDescent="0.35">
      <c r="A380" s="75"/>
      <c r="B380" s="77"/>
      <c r="C380" s="77"/>
      <c r="D380" s="77"/>
      <c r="E380" s="77"/>
      <c r="F380" s="77"/>
      <c r="G380" s="77"/>
      <c r="H380" s="77"/>
      <c r="I380" s="77"/>
      <c r="J380" s="77"/>
      <c r="K380" s="86">
        <f t="shared" si="9"/>
        <v>0</v>
      </c>
      <c r="L380" s="66"/>
    </row>
    <row r="381" spans="1:12" x14ac:dyDescent="0.35">
      <c r="A381" s="75"/>
      <c r="B381" s="77"/>
      <c r="C381" s="77"/>
      <c r="D381" s="77"/>
      <c r="E381" s="77"/>
      <c r="F381" s="77"/>
      <c r="G381" s="77"/>
      <c r="H381" s="77"/>
      <c r="I381" s="77"/>
      <c r="J381" s="77"/>
      <c r="K381" s="86">
        <f t="shared" si="9"/>
        <v>0</v>
      </c>
      <c r="L381" s="66"/>
    </row>
    <row r="382" spans="1:12" x14ac:dyDescent="0.35">
      <c r="A382" s="75"/>
      <c r="B382" s="77"/>
      <c r="C382" s="77"/>
      <c r="D382" s="77"/>
      <c r="E382" s="77"/>
      <c r="F382" s="77"/>
      <c r="G382" s="77"/>
      <c r="H382" s="77"/>
      <c r="I382" s="77"/>
      <c r="J382" s="77"/>
      <c r="K382" s="86">
        <f t="shared" si="9"/>
        <v>0</v>
      </c>
      <c r="L382" s="66"/>
    </row>
    <row r="383" spans="1:12" x14ac:dyDescent="0.35">
      <c r="A383" s="75"/>
      <c r="B383" s="77"/>
      <c r="C383" s="77"/>
      <c r="D383" s="77"/>
      <c r="E383" s="77"/>
      <c r="F383" s="77"/>
      <c r="G383" s="77"/>
      <c r="H383" s="77"/>
      <c r="I383" s="77"/>
      <c r="J383" s="77"/>
      <c r="K383" s="86">
        <f t="shared" si="9"/>
        <v>0</v>
      </c>
      <c r="L383" s="66"/>
    </row>
    <row r="384" spans="1:12" x14ac:dyDescent="0.35">
      <c r="A384" s="75"/>
      <c r="B384" s="77"/>
      <c r="C384" s="77"/>
      <c r="D384" s="77"/>
      <c r="E384" s="77"/>
      <c r="F384" s="77"/>
      <c r="G384" s="77"/>
      <c r="H384" s="77"/>
      <c r="I384" s="77"/>
      <c r="J384" s="77"/>
      <c r="K384" s="86">
        <f t="shared" si="9"/>
        <v>0</v>
      </c>
      <c r="L384" s="66"/>
    </row>
    <row r="385" spans="1:12" x14ac:dyDescent="0.35">
      <c r="A385" s="75"/>
      <c r="B385" s="77"/>
      <c r="C385" s="77"/>
      <c r="D385" s="77"/>
      <c r="E385" s="77"/>
      <c r="F385" s="77"/>
      <c r="G385" s="77"/>
      <c r="H385" s="77"/>
      <c r="I385" s="77"/>
      <c r="J385" s="77"/>
      <c r="K385" s="86">
        <f t="shared" si="9"/>
        <v>0</v>
      </c>
      <c r="L385" s="66"/>
    </row>
    <row r="386" spans="1:12" x14ac:dyDescent="0.35">
      <c r="A386" s="75"/>
      <c r="B386" s="77"/>
      <c r="C386" s="77"/>
      <c r="D386" s="77"/>
      <c r="E386" s="77"/>
      <c r="F386" s="77"/>
      <c r="G386" s="77"/>
      <c r="H386" s="77"/>
      <c r="I386" s="77"/>
      <c r="J386" s="77"/>
      <c r="K386" s="86">
        <f t="shared" si="9"/>
        <v>0</v>
      </c>
      <c r="L386" s="66"/>
    </row>
    <row r="387" spans="1:12" x14ac:dyDescent="0.35">
      <c r="A387" s="75"/>
      <c r="B387" s="77"/>
      <c r="C387" s="77"/>
      <c r="D387" s="77"/>
      <c r="E387" s="77"/>
      <c r="F387" s="77"/>
      <c r="G387" s="77"/>
      <c r="H387" s="77"/>
      <c r="I387" s="77"/>
      <c r="J387" s="77"/>
      <c r="K387" s="86">
        <f t="shared" si="9"/>
        <v>0</v>
      </c>
      <c r="L387" s="66"/>
    </row>
    <row r="388" spans="1:12" x14ac:dyDescent="0.35">
      <c r="A388" s="75"/>
      <c r="B388" s="77"/>
      <c r="C388" s="77"/>
      <c r="D388" s="77"/>
      <c r="E388" s="77"/>
      <c r="F388" s="77"/>
      <c r="G388" s="77"/>
      <c r="H388" s="77"/>
      <c r="I388" s="77"/>
      <c r="J388" s="77"/>
      <c r="K388" s="86">
        <f t="shared" si="9"/>
        <v>0</v>
      </c>
      <c r="L388" s="66"/>
    </row>
    <row r="389" spans="1:12" x14ac:dyDescent="0.35">
      <c r="A389" s="75"/>
      <c r="B389" s="77"/>
      <c r="C389" s="77"/>
      <c r="D389" s="77"/>
      <c r="E389" s="77"/>
      <c r="F389" s="77"/>
      <c r="G389" s="77"/>
      <c r="H389" s="77"/>
      <c r="I389" s="77"/>
      <c r="J389" s="77"/>
      <c r="K389" s="86">
        <f t="shared" si="9"/>
        <v>0</v>
      </c>
      <c r="L389" s="66"/>
    </row>
    <row r="390" spans="1:12" x14ac:dyDescent="0.35">
      <c r="A390" s="75"/>
      <c r="B390" s="77"/>
      <c r="C390" s="77"/>
      <c r="D390" s="77"/>
      <c r="E390" s="77"/>
      <c r="F390" s="77"/>
      <c r="G390" s="77"/>
      <c r="H390" s="77"/>
      <c r="I390" s="77"/>
      <c r="J390" s="77"/>
      <c r="K390" s="86">
        <f t="shared" si="9"/>
        <v>0</v>
      </c>
      <c r="L390" s="66"/>
    </row>
    <row r="391" spans="1:12" x14ac:dyDescent="0.35">
      <c r="A391" s="75"/>
      <c r="B391" s="77"/>
      <c r="C391" s="77"/>
      <c r="D391" s="77"/>
      <c r="E391" s="77"/>
      <c r="F391" s="77"/>
      <c r="G391" s="77"/>
      <c r="H391" s="77"/>
      <c r="I391" s="77"/>
      <c r="J391" s="77"/>
      <c r="K391" s="86">
        <f t="shared" si="9"/>
        <v>0</v>
      </c>
      <c r="L391" s="66"/>
    </row>
    <row r="392" spans="1:12" x14ac:dyDescent="0.35">
      <c r="A392" s="75"/>
      <c r="B392" s="77"/>
      <c r="C392" s="77"/>
      <c r="D392" s="77"/>
      <c r="E392" s="77"/>
      <c r="F392" s="77"/>
      <c r="G392" s="77"/>
      <c r="H392" s="77"/>
      <c r="I392" s="77"/>
      <c r="J392" s="77"/>
      <c r="K392" s="86">
        <f t="shared" si="9"/>
        <v>0</v>
      </c>
      <c r="L392" s="66"/>
    </row>
    <row r="393" spans="1:12" x14ac:dyDescent="0.35">
      <c r="A393" s="75"/>
      <c r="B393" s="77"/>
      <c r="C393" s="77"/>
      <c r="D393" s="77"/>
      <c r="E393" s="77"/>
      <c r="F393" s="77"/>
      <c r="G393" s="77"/>
      <c r="H393" s="77"/>
      <c r="I393" s="77"/>
      <c r="J393" s="77"/>
      <c r="K393" s="86">
        <f t="shared" si="9"/>
        <v>0</v>
      </c>
      <c r="L393" s="66"/>
    </row>
    <row r="394" spans="1:12" x14ac:dyDescent="0.35">
      <c r="A394" s="75"/>
      <c r="B394" s="77"/>
      <c r="C394" s="77"/>
      <c r="D394" s="77"/>
      <c r="E394" s="77"/>
      <c r="F394" s="77"/>
      <c r="G394" s="77"/>
      <c r="H394" s="77"/>
      <c r="I394" s="77"/>
      <c r="J394" s="77"/>
      <c r="K394" s="86">
        <f t="shared" si="9"/>
        <v>0</v>
      </c>
      <c r="L394" s="66"/>
    </row>
    <row r="395" spans="1:12" x14ac:dyDescent="0.35">
      <c r="A395" s="75"/>
      <c r="B395" s="77"/>
      <c r="C395" s="77"/>
      <c r="D395" s="77"/>
      <c r="E395" s="77"/>
      <c r="F395" s="77"/>
      <c r="G395" s="77"/>
      <c r="H395" s="77"/>
      <c r="I395" s="77"/>
      <c r="J395" s="77"/>
      <c r="K395" s="86">
        <f t="shared" si="9"/>
        <v>0</v>
      </c>
      <c r="L395" s="66"/>
    </row>
    <row r="396" spans="1:12" x14ac:dyDescent="0.35">
      <c r="A396" s="75"/>
      <c r="B396" s="77"/>
      <c r="C396" s="77"/>
      <c r="D396" s="77"/>
      <c r="E396" s="77"/>
      <c r="F396" s="77"/>
      <c r="G396" s="77"/>
      <c r="H396" s="77"/>
      <c r="I396" s="77"/>
      <c r="J396" s="77"/>
      <c r="K396" s="86">
        <f t="shared" si="9"/>
        <v>0</v>
      </c>
      <c r="L396" s="66"/>
    </row>
    <row r="397" spans="1:12" x14ac:dyDescent="0.35">
      <c r="A397" s="75"/>
      <c r="B397" s="77"/>
      <c r="C397" s="77"/>
      <c r="D397" s="77"/>
      <c r="E397" s="77"/>
      <c r="F397" s="77"/>
      <c r="G397" s="77"/>
      <c r="H397" s="77"/>
      <c r="I397" s="77"/>
      <c r="J397" s="77"/>
      <c r="K397" s="86">
        <f t="shared" si="9"/>
        <v>0</v>
      </c>
      <c r="L397" s="66"/>
    </row>
    <row r="398" spans="1:12" x14ac:dyDescent="0.35">
      <c r="A398" s="75"/>
      <c r="B398" s="77"/>
      <c r="C398" s="77"/>
      <c r="D398" s="77"/>
      <c r="E398" s="77"/>
      <c r="F398" s="77"/>
      <c r="G398" s="77"/>
      <c r="H398" s="77"/>
      <c r="I398" s="77"/>
      <c r="J398" s="77"/>
      <c r="K398" s="86">
        <f t="shared" si="9"/>
        <v>0</v>
      </c>
      <c r="L398" s="66"/>
    </row>
    <row r="399" spans="1:12" x14ac:dyDescent="0.35">
      <c r="A399" s="75"/>
      <c r="B399" s="77"/>
      <c r="C399" s="77"/>
      <c r="D399" s="77"/>
      <c r="E399" s="77"/>
      <c r="F399" s="77"/>
      <c r="G399" s="77"/>
      <c r="H399" s="77"/>
      <c r="I399" s="77"/>
      <c r="J399" s="77"/>
      <c r="K399" s="86">
        <f t="shared" si="9"/>
        <v>0</v>
      </c>
      <c r="L399" s="66"/>
    </row>
    <row r="400" spans="1:12" x14ac:dyDescent="0.35">
      <c r="A400" s="75"/>
      <c r="B400" s="77"/>
      <c r="C400" s="77"/>
      <c r="D400" s="77"/>
      <c r="E400" s="77"/>
      <c r="F400" s="77"/>
      <c r="G400" s="77"/>
      <c r="H400" s="77"/>
      <c r="I400" s="77"/>
      <c r="J400" s="77"/>
      <c r="K400" s="86">
        <f t="shared" si="9"/>
        <v>0</v>
      </c>
      <c r="L400" s="66"/>
    </row>
    <row r="401" spans="1:12" x14ac:dyDescent="0.35">
      <c r="A401" s="75"/>
      <c r="B401" s="77"/>
      <c r="C401" s="77"/>
      <c r="D401" s="77"/>
      <c r="E401" s="77"/>
      <c r="F401" s="77"/>
      <c r="G401" s="77"/>
      <c r="H401" s="77"/>
      <c r="I401" s="77"/>
      <c r="J401" s="77"/>
      <c r="K401" s="86">
        <f t="shared" ref="K401:K432" si="10">SUM(G401:J401)</f>
        <v>0</v>
      </c>
      <c r="L401" s="66"/>
    </row>
    <row r="402" spans="1:12" x14ac:dyDescent="0.35">
      <c r="A402" s="75"/>
      <c r="B402" s="77"/>
      <c r="C402" s="77"/>
      <c r="D402" s="77"/>
      <c r="E402" s="77"/>
      <c r="F402" s="77"/>
      <c r="G402" s="77"/>
      <c r="H402" s="77"/>
      <c r="I402" s="77"/>
      <c r="J402" s="77"/>
      <c r="K402" s="86">
        <f t="shared" si="10"/>
        <v>0</v>
      </c>
      <c r="L402" s="66"/>
    </row>
    <row r="403" spans="1:12" x14ac:dyDescent="0.35">
      <c r="A403" s="75"/>
      <c r="B403" s="77"/>
      <c r="C403" s="77"/>
      <c r="D403" s="77"/>
      <c r="E403" s="77"/>
      <c r="F403" s="77"/>
      <c r="G403" s="77"/>
      <c r="H403" s="77"/>
      <c r="I403" s="77"/>
      <c r="J403" s="77"/>
      <c r="K403" s="86">
        <f t="shared" si="10"/>
        <v>0</v>
      </c>
      <c r="L403" s="66"/>
    </row>
    <row r="404" spans="1:12" x14ac:dyDescent="0.35">
      <c r="A404" s="75"/>
      <c r="B404" s="77"/>
      <c r="C404" s="77"/>
      <c r="D404" s="77"/>
      <c r="E404" s="77"/>
      <c r="F404" s="77"/>
      <c r="G404" s="77"/>
      <c r="H404" s="77"/>
      <c r="I404" s="77"/>
      <c r="J404" s="77"/>
      <c r="K404" s="86">
        <f t="shared" si="10"/>
        <v>0</v>
      </c>
      <c r="L404" s="66"/>
    </row>
    <row r="405" spans="1:12" x14ac:dyDescent="0.35">
      <c r="A405" s="75"/>
      <c r="B405" s="77"/>
      <c r="C405" s="77"/>
      <c r="D405" s="77"/>
      <c r="E405" s="77"/>
      <c r="F405" s="77"/>
      <c r="G405" s="77"/>
      <c r="H405" s="77"/>
      <c r="I405" s="77"/>
      <c r="J405" s="77"/>
      <c r="K405" s="86">
        <f t="shared" si="10"/>
        <v>0</v>
      </c>
      <c r="L405" s="66"/>
    </row>
    <row r="406" spans="1:12" x14ac:dyDescent="0.35">
      <c r="A406" s="75"/>
      <c r="B406" s="77"/>
      <c r="C406" s="77"/>
      <c r="D406" s="77"/>
      <c r="E406" s="77"/>
      <c r="F406" s="77"/>
      <c r="G406" s="77"/>
      <c r="H406" s="77"/>
      <c r="I406" s="77"/>
      <c r="J406" s="77"/>
      <c r="K406" s="86">
        <f t="shared" si="10"/>
        <v>0</v>
      </c>
      <c r="L406" s="66"/>
    </row>
    <row r="407" spans="1:12" x14ac:dyDescent="0.35">
      <c r="A407" s="75"/>
      <c r="B407" s="77"/>
      <c r="C407" s="77"/>
      <c r="D407" s="77"/>
      <c r="E407" s="77"/>
      <c r="F407" s="77"/>
      <c r="G407" s="77"/>
      <c r="H407" s="77"/>
      <c r="I407" s="77"/>
      <c r="J407" s="77"/>
      <c r="K407" s="86">
        <f t="shared" si="10"/>
        <v>0</v>
      </c>
      <c r="L407" s="66"/>
    </row>
    <row r="408" spans="1:12" x14ac:dyDescent="0.35">
      <c r="A408" s="75"/>
      <c r="B408" s="77"/>
      <c r="C408" s="77"/>
      <c r="D408" s="77"/>
      <c r="E408" s="77"/>
      <c r="F408" s="77"/>
      <c r="G408" s="77"/>
      <c r="H408" s="77"/>
      <c r="I408" s="77"/>
      <c r="J408" s="77"/>
      <c r="K408" s="86">
        <f t="shared" si="10"/>
        <v>0</v>
      </c>
      <c r="L408" s="66"/>
    </row>
    <row r="409" spans="1:12" x14ac:dyDescent="0.35">
      <c r="A409" s="75"/>
      <c r="B409" s="77"/>
      <c r="C409" s="77"/>
      <c r="D409" s="77"/>
      <c r="E409" s="77"/>
      <c r="F409" s="77"/>
      <c r="G409" s="77"/>
      <c r="H409" s="77"/>
      <c r="I409" s="77"/>
      <c r="J409" s="77"/>
      <c r="K409" s="86">
        <f t="shared" si="10"/>
        <v>0</v>
      </c>
      <c r="L409" s="66"/>
    </row>
    <row r="410" spans="1:12" x14ac:dyDescent="0.35">
      <c r="A410" s="75"/>
      <c r="B410" s="77"/>
      <c r="C410" s="77"/>
      <c r="D410" s="77"/>
      <c r="E410" s="77"/>
      <c r="F410" s="77"/>
      <c r="G410" s="77"/>
      <c r="H410" s="77"/>
      <c r="I410" s="77"/>
      <c r="J410" s="77"/>
      <c r="K410" s="86">
        <f t="shared" si="10"/>
        <v>0</v>
      </c>
      <c r="L410" s="66"/>
    </row>
    <row r="411" spans="1:12" x14ac:dyDescent="0.35">
      <c r="A411" s="75"/>
      <c r="B411" s="77"/>
      <c r="C411" s="77"/>
      <c r="D411" s="77"/>
      <c r="E411" s="77"/>
      <c r="F411" s="77"/>
      <c r="G411" s="77"/>
      <c r="H411" s="77"/>
      <c r="I411" s="77"/>
      <c r="J411" s="77"/>
      <c r="K411" s="86">
        <f t="shared" si="10"/>
        <v>0</v>
      </c>
      <c r="L411" s="66"/>
    </row>
    <row r="412" spans="1:12" x14ac:dyDescent="0.35">
      <c r="A412" s="75"/>
      <c r="B412" s="77"/>
      <c r="C412" s="77"/>
      <c r="D412" s="77"/>
      <c r="E412" s="77"/>
      <c r="F412" s="77"/>
      <c r="G412" s="77"/>
      <c r="H412" s="77"/>
      <c r="I412" s="77"/>
      <c r="J412" s="77"/>
      <c r="K412" s="86">
        <f t="shared" si="10"/>
        <v>0</v>
      </c>
      <c r="L412" s="66"/>
    </row>
    <row r="413" spans="1:12" x14ac:dyDescent="0.35">
      <c r="A413" s="75"/>
      <c r="B413" s="77"/>
      <c r="C413" s="77"/>
      <c r="D413" s="77"/>
      <c r="E413" s="77"/>
      <c r="F413" s="77"/>
      <c r="G413" s="77"/>
      <c r="H413" s="77"/>
      <c r="I413" s="77"/>
      <c r="J413" s="77"/>
      <c r="K413" s="86">
        <f t="shared" si="10"/>
        <v>0</v>
      </c>
      <c r="L413" s="66"/>
    </row>
    <row r="414" spans="1:12" x14ac:dyDescent="0.35">
      <c r="A414" s="75"/>
      <c r="B414" s="77"/>
      <c r="C414" s="77"/>
      <c r="D414" s="77"/>
      <c r="E414" s="77"/>
      <c r="F414" s="77"/>
      <c r="G414" s="77"/>
      <c r="H414" s="77"/>
      <c r="I414" s="77"/>
      <c r="J414" s="77"/>
      <c r="K414" s="86">
        <f t="shared" si="10"/>
        <v>0</v>
      </c>
      <c r="L414" s="66"/>
    </row>
    <row r="415" spans="1:12" x14ac:dyDescent="0.35">
      <c r="A415" s="75"/>
      <c r="B415" s="77"/>
      <c r="C415" s="77"/>
      <c r="D415" s="77"/>
      <c r="E415" s="77"/>
      <c r="F415" s="77"/>
      <c r="G415" s="77"/>
      <c r="H415" s="77"/>
      <c r="I415" s="77"/>
      <c r="J415" s="77"/>
      <c r="K415" s="86">
        <f t="shared" si="10"/>
        <v>0</v>
      </c>
      <c r="L415" s="66"/>
    </row>
    <row r="416" spans="1:12" x14ac:dyDescent="0.35">
      <c r="A416" s="75"/>
      <c r="B416" s="77"/>
      <c r="C416" s="77"/>
      <c r="D416" s="77"/>
      <c r="E416" s="77"/>
      <c r="F416" s="77"/>
      <c r="G416" s="77"/>
      <c r="H416" s="77"/>
      <c r="I416" s="77"/>
      <c r="J416" s="77"/>
      <c r="K416" s="86">
        <f t="shared" si="10"/>
        <v>0</v>
      </c>
      <c r="L416" s="66"/>
    </row>
    <row r="417" spans="1:12" x14ac:dyDescent="0.35">
      <c r="A417" s="75"/>
      <c r="B417" s="77"/>
      <c r="C417" s="77"/>
      <c r="D417" s="77"/>
      <c r="E417" s="77"/>
      <c r="F417" s="77"/>
      <c r="G417" s="77"/>
      <c r="H417" s="77"/>
      <c r="I417" s="77"/>
      <c r="J417" s="77"/>
      <c r="K417" s="86">
        <f t="shared" si="10"/>
        <v>0</v>
      </c>
      <c r="L417" s="66"/>
    </row>
    <row r="418" spans="1:12" x14ac:dyDescent="0.35">
      <c r="A418" s="75"/>
      <c r="B418" s="77"/>
      <c r="C418" s="77"/>
      <c r="D418" s="77"/>
      <c r="E418" s="77"/>
      <c r="F418" s="77"/>
      <c r="G418" s="77"/>
      <c r="H418" s="77"/>
      <c r="I418" s="77"/>
      <c r="J418" s="77"/>
      <c r="K418" s="86">
        <f t="shared" si="10"/>
        <v>0</v>
      </c>
      <c r="L418" s="66"/>
    </row>
    <row r="419" spans="1:12" x14ac:dyDescent="0.35">
      <c r="A419" s="75"/>
      <c r="B419" s="77"/>
      <c r="C419" s="77"/>
      <c r="D419" s="77"/>
      <c r="E419" s="77"/>
      <c r="F419" s="77"/>
      <c r="G419" s="77"/>
      <c r="H419" s="77"/>
      <c r="I419" s="77"/>
      <c r="J419" s="77"/>
      <c r="K419" s="86">
        <f t="shared" si="10"/>
        <v>0</v>
      </c>
      <c r="L419" s="66"/>
    </row>
    <row r="420" spans="1:12" x14ac:dyDescent="0.35">
      <c r="A420" s="75"/>
      <c r="B420" s="77"/>
      <c r="C420" s="77"/>
      <c r="D420" s="77"/>
      <c r="E420" s="77"/>
      <c r="F420" s="77"/>
      <c r="G420" s="77"/>
      <c r="H420" s="77"/>
      <c r="I420" s="77"/>
      <c r="J420" s="77"/>
      <c r="K420" s="86">
        <f t="shared" si="10"/>
        <v>0</v>
      </c>
      <c r="L420" s="66"/>
    </row>
    <row r="421" spans="1:12" x14ac:dyDescent="0.35">
      <c r="A421" s="75"/>
      <c r="B421" s="77"/>
      <c r="C421" s="77"/>
      <c r="D421" s="77"/>
      <c r="E421" s="77"/>
      <c r="F421" s="77"/>
      <c r="G421" s="77"/>
      <c r="H421" s="77"/>
      <c r="I421" s="77"/>
      <c r="J421" s="77"/>
      <c r="K421" s="86">
        <f t="shared" si="10"/>
        <v>0</v>
      </c>
      <c r="L421" s="66"/>
    </row>
    <row r="422" spans="1:12" x14ac:dyDescent="0.35">
      <c r="A422" s="75"/>
      <c r="B422" s="77"/>
      <c r="C422" s="77"/>
      <c r="D422" s="77"/>
      <c r="E422" s="77"/>
      <c r="F422" s="77"/>
      <c r="G422" s="77"/>
      <c r="H422" s="77"/>
      <c r="I422" s="77"/>
      <c r="J422" s="77"/>
      <c r="K422" s="86">
        <f t="shared" si="10"/>
        <v>0</v>
      </c>
      <c r="L422" s="66"/>
    </row>
    <row r="423" spans="1:12" x14ac:dyDescent="0.35">
      <c r="A423" s="75"/>
      <c r="B423" s="77"/>
      <c r="C423" s="77"/>
      <c r="D423" s="77"/>
      <c r="E423" s="77"/>
      <c r="F423" s="77"/>
      <c r="G423" s="77"/>
      <c r="H423" s="77"/>
      <c r="I423" s="77"/>
      <c r="J423" s="77"/>
      <c r="K423" s="86">
        <f t="shared" si="10"/>
        <v>0</v>
      </c>
      <c r="L423" s="66"/>
    </row>
    <row r="424" spans="1:12" x14ac:dyDescent="0.35">
      <c r="A424" s="75"/>
      <c r="B424" s="77"/>
      <c r="C424" s="77"/>
      <c r="D424" s="77"/>
      <c r="E424" s="77"/>
      <c r="F424" s="77"/>
      <c r="G424" s="77"/>
      <c r="H424" s="77"/>
      <c r="I424" s="77"/>
      <c r="J424" s="77"/>
      <c r="K424" s="86">
        <f t="shared" si="10"/>
        <v>0</v>
      </c>
      <c r="L424" s="66"/>
    </row>
    <row r="425" spans="1:12" x14ac:dyDescent="0.35">
      <c r="A425" s="75"/>
      <c r="B425" s="77"/>
      <c r="C425" s="77"/>
      <c r="D425" s="77"/>
      <c r="E425" s="77"/>
      <c r="F425" s="77"/>
      <c r="G425" s="77"/>
      <c r="H425" s="77"/>
      <c r="I425" s="77"/>
      <c r="J425" s="77"/>
      <c r="K425" s="86">
        <f t="shared" si="10"/>
        <v>0</v>
      </c>
      <c r="L425" s="66"/>
    </row>
    <row r="426" spans="1:12" x14ac:dyDescent="0.35">
      <c r="A426" s="75"/>
      <c r="B426" s="77"/>
      <c r="C426" s="77"/>
      <c r="D426" s="77"/>
      <c r="E426" s="77"/>
      <c r="F426" s="77"/>
      <c r="G426" s="77"/>
      <c r="H426" s="77"/>
      <c r="I426" s="77"/>
      <c r="J426" s="77"/>
      <c r="K426" s="86">
        <f t="shared" si="10"/>
        <v>0</v>
      </c>
      <c r="L426" s="66"/>
    </row>
    <row r="427" spans="1:12" x14ac:dyDescent="0.35">
      <c r="A427" s="75"/>
      <c r="B427" s="77"/>
      <c r="C427" s="77"/>
      <c r="D427" s="77"/>
      <c r="E427" s="77"/>
      <c r="F427" s="77"/>
      <c r="G427" s="77"/>
      <c r="H427" s="77"/>
      <c r="I427" s="77"/>
      <c r="J427" s="77"/>
      <c r="K427" s="86">
        <f t="shared" si="10"/>
        <v>0</v>
      </c>
      <c r="L427" s="66"/>
    </row>
    <row r="428" spans="1:12" x14ac:dyDescent="0.35">
      <c r="A428" s="75"/>
      <c r="B428" s="77"/>
      <c r="C428" s="77"/>
      <c r="D428" s="77"/>
      <c r="E428" s="77"/>
      <c r="F428" s="77"/>
      <c r="G428" s="77"/>
      <c r="H428" s="77"/>
      <c r="I428" s="77"/>
      <c r="J428" s="77"/>
      <c r="K428" s="86">
        <f t="shared" si="10"/>
        <v>0</v>
      </c>
      <c r="L428" s="66"/>
    </row>
    <row r="429" spans="1:12" x14ac:dyDescent="0.35">
      <c r="A429" s="75"/>
      <c r="B429" s="77"/>
      <c r="C429" s="77"/>
      <c r="D429" s="77"/>
      <c r="E429" s="77"/>
      <c r="F429" s="77"/>
      <c r="G429" s="77"/>
      <c r="H429" s="77"/>
      <c r="I429" s="77"/>
      <c r="J429" s="77"/>
      <c r="K429" s="86">
        <f t="shared" si="10"/>
        <v>0</v>
      </c>
      <c r="L429" s="66"/>
    </row>
    <row r="430" spans="1:12" x14ac:dyDescent="0.35">
      <c r="A430" s="75"/>
      <c r="B430" s="77"/>
      <c r="C430" s="77"/>
      <c r="D430" s="77"/>
      <c r="E430" s="77"/>
      <c r="F430" s="77"/>
      <c r="G430" s="77"/>
      <c r="H430" s="77"/>
      <c r="I430" s="77"/>
      <c r="J430" s="77"/>
      <c r="K430" s="86">
        <f t="shared" si="10"/>
        <v>0</v>
      </c>
      <c r="L430" s="66"/>
    </row>
    <row r="431" spans="1:12" x14ac:dyDescent="0.35">
      <c r="A431" s="75"/>
      <c r="B431" s="77"/>
      <c r="C431" s="77"/>
      <c r="D431" s="77"/>
      <c r="E431" s="77"/>
      <c r="F431" s="77"/>
      <c r="G431" s="77"/>
      <c r="H431" s="77"/>
      <c r="I431" s="77"/>
      <c r="J431" s="77"/>
      <c r="K431" s="86">
        <f t="shared" si="10"/>
        <v>0</v>
      </c>
      <c r="L431" s="66"/>
    </row>
    <row r="432" spans="1:12" x14ac:dyDescent="0.35">
      <c r="A432" s="75"/>
      <c r="B432" s="77"/>
      <c r="C432" s="77"/>
      <c r="D432" s="77"/>
      <c r="E432" s="77"/>
      <c r="F432" s="77"/>
      <c r="G432" s="77"/>
      <c r="H432" s="77"/>
      <c r="I432" s="77"/>
      <c r="J432" s="77"/>
      <c r="K432" s="86">
        <f t="shared" si="10"/>
        <v>0</v>
      </c>
      <c r="L432" s="66"/>
    </row>
    <row r="433" spans="1:19" x14ac:dyDescent="0.35">
      <c r="A433" s="75"/>
      <c r="B433" s="77"/>
      <c r="C433" s="77"/>
      <c r="D433" s="77"/>
      <c r="E433" s="77"/>
      <c r="F433" s="77"/>
      <c r="G433" s="77"/>
      <c r="H433" s="77"/>
      <c r="I433" s="77"/>
      <c r="J433" s="77"/>
      <c r="K433" s="86">
        <f t="shared" ref="K433:K447" si="11">SUM(G433:J433)</f>
        <v>0</v>
      </c>
      <c r="L433" s="66"/>
    </row>
    <row r="434" spans="1:19" x14ac:dyDescent="0.35">
      <c r="A434" s="75"/>
      <c r="B434" s="77"/>
      <c r="C434" s="77"/>
      <c r="D434" s="77"/>
      <c r="E434" s="77"/>
      <c r="F434" s="77"/>
      <c r="G434" s="77"/>
      <c r="H434" s="77"/>
      <c r="I434" s="77"/>
      <c r="J434" s="77"/>
      <c r="K434" s="86">
        <f t="shared" si="11"/>
        <v>0</v>
      </c>
      <c r="L434" s="66"/>
    </row>
    <row r="435" spans="1:19" x14ac:dyDescent="0.35">
      <c r="A435" s="75"/>
      <c r="B435" s="77"/>
      <c r="C435" s="77"/>
      <c r="D435" s="77"/>
      <c r="E435" s="77"/>
      <c r="F435" s="77"/>
      <c r="G435" s="77"/>
      <c r="H435" s="77"/>
      <c r="I435" s="77"/>
      <c r="J435" s="77"/>
      <c r="K435" s="86">
        <f t="shared" si="11"/>
        <v>0</v>
      </c>
      <c r="L435" s="66"/>
    </row>
    <row r="436" spans="1:19" x14ac:dyDescent="0.35">
      <c r="A436" s="75"/>
      <c r="B436" s="77"/>
      <c r="C436" s="77"/>
      <c r="D436" s="77"/>
      <c r="E436" s="77"/>
      <c r="F436" s="77"/>
      <c r="G436" s="77"/>
      <c r="H436" s="77"/>
      <c r="I436" s="77"/>
      <c r="J436" s="77"/>
      <c r="K436" s="86">
        <f t="shared" si="11"/>
        <v>0</v>
      </c>
      <c r="L436" s="66"/>
    </row>
    <row r="437" spans="1:19" x14ac:dyDescent="0.35">
      <c r="A437" s="75"/>
      <c r="B437" s="77"/>
      <c r="C437" s="77"/>
      <c r="D437" s="77"/>
      <c r="E437" s="77"/>
      <c r="F437" s="77"/>
      <c r="G437" s="77"/>
      <c r="H437" s="77"/>
      <c r="I437" s="77"/>
      <c r="J437" s="77"/>
      <c r="K437" s="86">
        <f t="shared" si="11"/>
        <v>0</v>
      </c>
      <c r="L437" s="66"/>
    </row>
    <row r="438" spans="1:19" x14ac:dyDescent="0.35">
      <c r="A438" s="75"/>
      <c r="B438" s="77"/>
      <c r="C438" s="77"/>
      <c r="D438" s="77"/>
      <c r="E438" s="77"/>
      <c r="F438" s="77"/>
      <c r="G438" s="77"/>
      <c r="H438" s="77"/>
      <c r="I438" s="77"/>
      <c r="J438" s="77"/>
      <c r="K438" s="86">
        <f t="shared" si="11"/>
        <v>0</v>
      </c>
      <c r="L438" s="66"/>
    </row>
    <row r="439" spans="1:19" x14ac:dyDescent="0.35">
      <c r="A439" s="75"/>
      <c r="B439" s="77"/>
      <c r="C439" s="77"/>
      <c r="D439" s="77"/>
      <c r="E439" s="77"/>
      <c r="F439" s="77"/>
      <c r="G439" s="77"/>
      <c r="H439" s="77"/>
      <c r="I439" s="77"/>
      <c r="J439" s="77"/>
      <c r="K439" s="86">
        <f t="shared" si="11"/>
        <v>0</v>
      </c>
      <c r="L439" s="66"/>
    </row>
    <row r="440" spans="1:19" x14ac:dyDescent="0.35">
      <c r="A440" s="75"/>
      <c r="B440" s="77"/>
      <c r="C440" s="77"/>
      <c r="D440" s="77"/>
      <c r="E440" s="77"/>
      <c r="F440" s="77"/>
      <c r="G440" s="77"/>
      <c r="H440" s="77"/>
      <c r="I440" s="77"/>
      <c r="J440" s="77"/>
      <c r="K440" s="86">
        <f t="shared" si="11"/>
        <v>0</v>
      </c>
      <c r="L440" s="66"/>
    </row>
    <row r="441" spans="1:19" x14ac:dyDescent="0.35">
      <c r="A441" s="75"/>
      <c r="B441" s="77"/>
      <c r="C441" s="77"/>
      <c r="D441" s="77"/>
      <c r="E441" s="77"/>
      <c r="F441" s="77"/>
      <c r="G441" s="77"/>
      <c r="H441" s="77"/>
      <c r="I441" s="77"/>
      <c r="J441" s="77"/>
      <c r="K441" s="86">
        <f t="shared" si="11"/>
        <v>0</v>
      </c>
      <c r="L441" s="66"/>
    </row>
    <row r="442" spans="1:19" x14ac:dyDescent="0.35">
      <c r="A442" s="75"/>
      <c r="B442" s="77"/>
      <c r="C442" s="77"/>
      <c r="D442" s="77"/>
      <c r="E442" s="77"/>
      <c r="F442" s="77"/>
      <c r="G442" s="77"/>
      <c r="H442" s="77"/>
      <c r="I442" s="77"/>
      <c r="J442" s="77"/>
      <c r="K442" s="86">
        <f t="shared" si="11"/>
        <v>0</v>
      </c>
      <c r="L442" s="66"/>
    </row>
    <row r="443" spans="1:19" x14ac:dyDescent="0.35">
      <c r="A443" s="75"/>
      <c r="B443" s="77"/>
      <c r="C443" s="77"/>
      <c r="D443" s="77"/>
      <c r="E443" s="77"/>
      <c r="F443" s="77"/>
      <c r="G443" s="77"/>
      <c r="H443" s="77"/>
      <c r="I443" s="77"/>
      <c r="J443" s="77"/>
      <c r="K443" s="86">
        <f t="shared" si="11"/>
        <v>0</v>
      </c>
      <c r="L443" s="66"/>
    </row>
    <row r="444" spans="1:19" x14ac:dyDescent="0.35">
      <c r="A444" s="75"/>
      <c r="B444" s="77"/>
      <c r="C444" s="77"/>
      <c r="D444" s="77"/>
      <c r="E444" s="77"/>
      <c r="F444" s="77"/>
      <c r="G444" s="77"/>
      <c r="H444" s="77"/>
      <c r="I444" s="77"/>
      <c r="J444" s="77"/>
      <c r="K444" s="86">
        <f t="shared" si="11"/>
        <v>0</v>
      </c>
      <c r="L444" s="66"/>
    </row>
    <row r="445" spans="1:19" x14ac:dyDescent="0.35">
      <c r="A445" s="75"/>
      <c r="B445" s="77"/>
      <c r="C445" s="77"/>
      <c r="D445" s="77"/>
      <c r="E445" s="77"/>
      <c r="F445" s="77"/>
      <c r="G445" s="77"/>
      <c r="H445" s="77"/>
      <c r="I445" s="77"/>
      <c r="J445" s="77"/>
      <c r="K445" s="86">
        <f t="shared" si="11"/>
        <v>0</v>
      </c>
      <c r="L445" s="66"/>
    </row>
    <row r="446" spans="1:19" x14ac:dyDescent="0.35">
      <c r="A446" s="75"/>
      <c r="B446" s="77"/>
      <c r="C446" s="77"/>
      <c r="D446" s="77"/>
      <c r="E446" s="77"/>
      <c r="F446" s="77"/>
      <c r="G446" s="77"/>
      <c r="H446" s="77"/>
      <c r="I446" s="77"/>
      <c r="J446" s="77"/>
      <c r="K446" s="86">
        <f t="shared" si="11"/>
        <v>0</v>
      </c>
      <c r="L446" s="66"/>
    </row>
    <row r="447" spans="1:19" ht="16" thickBot="1" x14ac:dyDescent="0.4">
      <c r="A447" s="75"/>
      <c r="B447" s="77"/>
      <c r="C447" s="77"/>
      <c r="D447" s="77"/>
      <c r="E447" s="77"/>
      <c r="F447" s="77"/>
      <c r="G447" s="77"/>
      <c r="H447" s="77"/>
      <c r="I447" s="77"/>
      <c r="J447" s="77"/>
      <c r="K447" s="89">
        <f t="shared" si="11"/>
        <v>0</v>
      </c>
      <c r="L447" s="66"/>
      <c r="M447" s="66"/>
      <c r="N447" s="66"/>
      <c r="O447" s="66"/>
      <c r="P447" s="66"/>
      <c r="Q447" s="66"/>
      <c r="R447" s="66"/>
    </row>
    <row r="448" spans="1:19" ht="16.5" thickTop="1" thickBot="1" x14ac:dyDescent="0.4">
      <c r="A448" s="75"/>
      <c r="B448" s="77"/>
      <c r="C448" s="77"/>
      <c r="D448" s="77"/>
      <c r="E448" s="77"/>
      <c r="F448" s="77"/>
      <c r="G448" s="77"/>
      <c r="H448" s="77"/>
      <c r="I448" s="77"/>
      <c r="J448" s="77"/>
      <c r="K448" s="90" t="s">
        <v>66</v>
      </c>
      <c r="L448" s="91" t="s">
        <v>179</v>
      </c>
      <c r="M448" s="91" t="s">
        <v>84</v>
      </c>
      <c r="N448" s="91" t="s">
        <v>49</v>
      </c>
      <c r="O448" s="92" t="s">
        <v>33</v>
      </c>
      <c r="P448" s="102" t="s">
        <v>251</v>
      </c>
      <c r="Q448" s="92" t="s">
        <v>57</v>
      </c>
      <c r="R448" s="93" t="s">
        <v>261</v>
      </c>
      <c r="S448" s="66"/>
    </row>
    <row r="449" spans="1:19" x14ac:dyDescent="0.35">
      <c r="A449" s="1"/>
      <c r="B449" s="9" t="s">
        <v>143</v>
      </c>
      <c r="C449" s="9"/>
      <c r="D449" s="9"/>
      <c r="E449" s="9"/>
      <c r="F449" s="9" t="s">
        <v>59</v>
      </c>
      <c r="G449" s="9" t="s">
        <v>34</v>
      </c>
      <c r="H449" s="9" t="s">
        <v>256</v>
      </c>
      <c r="I449" s="9" t="s">
        <v>58</v>
      </c>
      <c r="J449" s="9" t="s">
        <v>262</v>
      </c>
      <c r="K449" s="94" t="s">
        <v>177</v>
      </c>
      <c r="L449" s="87" t="s">
        <v>177</v>
      </c>
      <c r="M449" s="87" t="s">
        <v>177</v>
      </c>
      <c r="N449" s="87" t="s">
        <v>177</v>
      </c>
      <c r="O449" s="87" t="s">
        <v>177</v>
      </c>
      <c r="P449" s="87" t="s">
        <v>177</v>
      </c>
      <c r="Q449" s="87" t="s">
        <v>177</v>
      </c>
      <c r="R449" s="95" t="s">
        <v>177</v>
      </c>
      <c r="S449" s="66"/>
    </row>
    <row r="450" spans="1:19" x14ac:dyDescent="0.35">
      <c r="A450" s="3"/>
      <c r="B450" s="6">
        <f>SUM(B369:B448)</f>
        <v>0</v>
      </c>
      <c r="C450" s="6" t="s">
        <v>179</v>
      </c>
      <c r="D450" s="6" t="s">
        <v>84</v>
      </c>
      <c r="E450" s="6" t="s">
        <v>49</v>
      </c>
      <c r="F450" s="13" t="e">
        <f>AVERAGE(F369:F448)</f>
        <v>#DIV/0!</v>
      </c>
      <c r="G450" s="21" t="e">
        <f>AVERAGE(G369:G448)</f>
        <v>#DIV/0!</v>
      </c>
      <c r="H450" s="21" t="e">
        <f>AVERAGE(H369:H448)</f>
        <v>#DIV/0!</v>
      </c>
      <c r="I450" s="21" t="e">
        <f>AVERAGE(I369:I448)</f>
        <v>#DIV/0!</v>
      </c>
      <c r="J450" s="21" t="e">
        <f>AVERAGE(J369:J448)</f>
        <v>#DIV/0!</v>
      </c>
      <c r="K450" s="94" t="s">
        <v>186</v>
      </c>
      <c r="L450" s="87" t="s">
        <v>186</v>
      </c>
      <c r="M450" s="87" t="s">
        <v>186</v>
      </c>
      <c r="N450" s="87" t="s">
        <v>186</v>
      </c>
      <c r="O450" s="87" t="s">
        <v>186</v>
      </c>
      <c r="P450" s="87" t="s">
        <v>186</v>
      </c>
      <c r="Q450" s="87" t="s">
        <v>186</v>
      </c>
      <c r="R450" s="95" t="s">
        <v>186</v>
      </c>
      <c r="S450" s="66"/>
    </row>
    <row r="451" spans="1:19" x14ac:dyDescent="0.35">
      <c r="A451" s="3"/>
      <c r="B451" s="6" t="s">
        <v>182</v>
      </c>
      <c r="C451" s="6" t="s">
        <v>183</v>
      </c>
      <c r="D451" s="6" t="s">
        <v>183</v>
      </c>
      <c r="E451" s="6" t="s">
        <v>183</v>
      </c>
      <c r="F451" s="6"/>
      <c r="G451" s="6" t="s">
        <v>184</v>
      </c>
      <c r="H451" s="6" t="s">
        <v>252</v>
      </c>
      <c r="I451" s="6" t="s">
        <v>185</v>
      </c>
      <c r="J451" s="6" t="s">
        <v>263</v>
      </c>
      <c r="K451" s="94" t="s">
        <v>177</v>
      </c>
      <c r="L451" s="87" t="s">
        <v>177</v>
      </c>
      <c r="M451" s="87" t="s">
        <v>177</v>
      </c>
      <c r="N451" s="87" t="s">
        <v>177</v>
      </c>
      <c r="O451" s="87" t="s">
        <v>177</v>
      </c>
      <c r="P451" s="87" t="s">
        <v>177</v>
      </c>
      <c r="Q451" s="87" t="s">
        <v>177</v>
      </c>
      <c r="R451" s="95" t="s">
        <v>177</v>
      </c>
      <c r="S451" s="66"/>
    </row>
    <row r="452" spans="1:19" x14ac:dyDescent="0.35">
      <c r="A452" s="3"/>
      <c r="B452" s="6">
        <f>DSUM(A368:B448,2,K449:K450)</f>
        <v>0</v>
      </c>
      <c r="C452" s="6" t="e">
        <f>DAVERAGE(A368:C448,3,L449:L450)</f>
        <v>#DIV/0!</v>
      </c>
      <c r="D452" s="6" t="e">
        <f>DAVERAGE(A368:D448,4,M449:M450)</f>
        <v>#DIV/0!</v>
      </c>
      <c r="E452" s="13" t="e">
        <f>DAVERAGE(A368:E448,5,N449:N450)</f>
        <v>#DIV/0!</v>
      </c>
      <c r="F452" s="6"/>
      <c r="G452" s="6" t="e">
        <f>DAVERAGE(A368:G448,7,O449:O450)</f>
        <v>#DIV/0!</v>
      </c>
      <c r="H452" s="6" t="e">
        <f>DAVERAGE(A368:H448,8,P449:P450)</f>
        <v>#DIV/0!</v>
      </c>
      <c r="I452" s="6" t="e">
        <f>DAVERAGE(A368:I448,9,Q449:Q450)</f>
        <v>#DIV/0!</v>
      </c>
      <c r="J452" s="6" t="e">
        <f>DAVERAGE(A368:J448,10,R449:R450)</f>
        <v>#DIV/0!</v>
      </c>
      <c r="K452" s="94" t="s">
        <v>187</v>
      </c>
      <c r="L452" s="87" t="s">
        <v>187</v>
      </c>
      <c r="M452" s="87" t="s">
        <v>187</v>
      </c>
      <c r="N452" s="87" t="s">
        <v>187</v>
      </c>
      <c r="O452" s="87" t="s">
        <v>187</v>
      </c>
      <c r="P452" s="87" t="s">
        <v>187</v>
      </c>
      <c r="Q452" s="87" t="s">
        <v>187</v>
      </c>
      <c r="R452" s="95" t="s">
        <v>187</v>
      </c>
      <c r="S452" s="66"/>
    </row>
    <row r="453" spans="1:19" x14ac:dyDescent="0.35">
      <c r="A453" s="3"/>
      <c r="B453" s="6" t="s">
        <v>189</v>
      </c>
      <c r="C453" s="6" t="s">
        <v>197</v>
      </c>
      <c r="D453" s="6" t="s">
        <v>190</v>
      </c>
      <c r="E453" s="13" t="s">
        <v>190</v>
      </c>
      <c r="F453" s="6"/>
      <c r="G453" s="6" t="s">
        <v>191</v>
      </c>
      <c r="H453" s="6" t="s">
        <v>253</v>
      </c>
      <c r="I453" s="6" t="s">
        <v>192</v>
      </c>
      <c r="J453" s="6" t="s">
        <v>264</v>
      </c>
      <c r="K453" s="94" t="s">
        <v>177</v>
      </c>
      <c r="L453" s="87" t="s">
        <v>177</v>
      </c>
      <c r="M453" s="87" t="s">
        <v>177</v>
      </c>
      <c r="N453" s="87" t="s">
        <v>177</v>
      </c>
      <c r="O453" s="87" t="s">
        <v>177</v>
      </c>
      <c r="P453" s="87" t="s">
        <v>177</v>
      </c>
      <c r="Q453" s="87" t="s">
        <v>177</v>
      </c>
      <c r="R453" s="95" t="s">
        <v>177</v>
      </c>
      <c r="S453" s="66"/>
    </row>
    <row r="454" spans="1:19" x14ac:dyDescent="0.35">
      <c r="A454" s="3"/>
      <c r="B454" s="6">
        <f>DSUM(A368:B448,2,K451:K452)</f>
        <v>0</v>
      </c>
      <c r="C454" s="13" t="e">
        <f>DAVERAGE(A368:C448,3,L451:L452)</f>
        <v>#DIV/0!</v>
      </c>
      <c r="D454" s="6" t="e">
        <f>DAVERAGE(A368:D448,4,M451:M452)</f>
        <v>#DIV/0!</v>
      </c>
      <c r="E454" s="13" t="e">
        <f>DAVERAGE(A368:E448,5,N451:N452)</f>
        <v>#DIV/0!</v>
      </c>
      <c r="F454" s="6"/>
      <c r="G454" s="6" t="e">
        <f>DAVERAGE(A368:G448,7,O451:O452)</f>
        <v>#DIV/0!</v>
      </c>
      <c r="H454" s="6" t="e">
        <f>DAVERAGE(A368:H448,8,P451:P452)</f>
        <v>#DIV/0!</v>
      </c>
      <c r="I454" s="6" t="e">
        <f>DAVERAGE(A368:I448,9,Q451:Q452)</f>
        <v>#DIV/0!</v>
      </c>
      <c r="J454" s="6" t="e">
        <f>DAVERAGE(A368:J448,10,R451:R452)</f>
        <v>#DIV/0!</v>
      </c>
      <c r="K454" s="94" t="s">
        <v>188</v>
      </c>
      <c r="L454" s="87" t="s">
        <v>188</v>
      </c>
      <c r="M454" s="87" t="s">
        <v>188</v>
      </c>
      <c r="N454" s="87" t="s">
        <v>188</v>
      </c>
      <c r="O454" s="87" t="s">
        <v>188</v>
      </c>
      <c r="P454" s="87" t="s">
        <v>188</v>
      </c>
      <c r="Q454" s="87" t="s">
        <v>188</v>
      </c>
      <c r="R454" s="95" t="s">
        <v>188</v>
      </c>
      <c r="S454" s="66"/>
    </row>
    <row r="455" spans="1:19" x14ac:dyDescent="0.35">
      <c r="A455" s="3"/>
      <c r="B455" s="6" t="s">
        <v>193</v>
      </c>
      <c r="C455" s="6" t="s">
        <v>194</v>
      </c>
      <c r="D455" s="6" t="s">
        <v>194</v>
      </c>
      <c r="E455" s="13" t="s">
        <v>194</v>
      </c>
      <c r="F455" s="6"/>
      <c r="G455" s="6" t="s">
        <v>195</v>
      </c>
      <c r="H455" s="6" t="s">
        <v>254</v>
      </c>
      <c r="I455" s="6" t="s">
        <v>196</v>
      </c>
      <c r="J455" s="6" t="s">
        <v>265</v>
      </c>
      <c r="K455" s="96" t="s">
        <v>177</v>
      </c>
      <c r="L455" s="88" t="s">
        <v>177</v>
      </c>
      <c r="M455" s="88" t="s">
        <v>177</v>
      </c>
      <c r="N455" s="88" t="s">
        <v>177</v>
      </c>
      <c r="O455" s="88" t="s">
        <v>177</v>
      </c>
      <c r="P455" s="88" t="s">
        <v>177</v>
      </c>
      <c r="Q455" s="88" t="s">
        <v>177</v>
      </c>
      <c r="R455" s="97" t="s">
        <v>177</v>
      </c>
      <c r="S455" s="66"/>
    </row>
    <row r="456" spans="1:19" ht="16" thickBot="1" x14ac:dyDescent="0.4">
      <c r="A456" s="3"/>
      <c r="B456" s="6">
        <f>DSUM(A368:B448,2,K453:K454)</f>
        <v>0</v>
      </c>
      <c r="C456" s="6" t="e">
        <f>DAVERAGE(A368:C448,3,L453:L454)</f>
        <v>#DIV/0!</v>
      </c>
      <c r="D456" s="6" t="e">
        <f>DAVERAGE(A368:D448,4,M453:M454)</f>
        <v>#DIV/0!</v>
      </c>
      <c r="E456" s="13" t="e">
        <f>DAVERAGE(A368:E448,5,N453:N454)</f>
        <v>#DIV/0!</v>
      </c>
      <c r="F456" s="6"/>
      <c r="G456" s="6" t="e">
        <f>DAVERAGE(A368:G448,7,O453:O454)</f>
        <v>#DIV/0!</v>
      </c>
      <c r="H456" s="6" t="e">
        <f>DAVERAGE(A368:H448,8,P453:P454)</f>
        <v>#DIV/0!</v>
      </c>
      <c r="I456" s="6" t="e">
        <f>DAVERAGE(A368:I448,9,Q453:Q454)</f>
        <v>#DIV/0!</v>
      </c>
      <c r="J456" s="6" t="e">
        <f>DAVERAGE(A368:J448,10,R453:R454)</f>
        <v>#DIV/0!</v>
      </c>
      <c r="K456" s="98" t="s">
        <v>198</v>
      </c>
      <c r="L456" s="99" t="s">
        <v>198</v>
      </c>
      <c r="M456" s="99" t="s">
        <v>198</v>
      </c>
      <c r="N456" s="99" t="s">
        <v>198</v>
      </c>
      <c r="O456" s="99" t="s">
        <v>198</v>
      </c>
      <c r="P456" s="99" t="s">
        <v>198</v>
      </c>
      <c r="Q456" s="99" t="s">
        <v>198</v>
      </c>
      <c r="R456" s="100" t="s">
        <v>198</v>
      </c>
      <c r="S456" s="66"/>
    </row>
    <row r="457" spans="1:19" ht="16" thickTop="1" x14ac:dyDescent="0.35">
      <c r="A457" s="3"/>
      <c r="B457" s="6" t="s">
        <v>199</v>
      </c>
      <c r="C457" s="6" t="s">
        <v>200</v>
      </c>
      <c r="D457" s="6" t="s">
        <v>200</v>
      </c>
      <c r="E457" s="13" t="s">
        <v>200</v>
      </c>
      <c r="F457" s="6"/>
      <c r="G457" s="6" t="s">
        <v>201</v>
      </c>
      <c r="H457" s="6" t="s">
        <v>255</v>
      </c>
      <c r="I457" s="6" t="s">
        <v>202</v>
      </c>
      <c r="J457" s="6" t="s">
        <v>266</v>
      </c>
      <c r="K457" s="79"/>
      <c r="L457" s="66"/>
      <c r="M457" s="80"/>
      <c r="N457" s="80"/>
      <c r="O457" s="66"/>
      <c r="P457" s="66"/>
      <c r="Q457" s="66"/>
      <c r="R457" s="66"/>
    </row>
    <row r="458" spans="1:19" ht="16" thickBot="1" x14ac:dyDescent="0.4">
      <c r="A458" s="3"/>
      <c r="B458" s="6">
        <f>DSUM(A368:B448,2,K455:K456)</f>
        <v>0</v>
      </c>
      <c r="C458" s="6" t="e">
        <f>DAVERAGE(A368:C448,3,L455:L456)</f>
        <v>#DIV/0!</v>
      </c>
      <c r="D458" s="6" t="e">
        <f>DAVERAGE(A368:D448,4,M455:M456)</f>
        <v>#DIV/0!</v>
      </c>
      <c r="E458" s="13" t="e">
        <f>DAVERAGE(A368:E448,5,N455:N456)</f>
        <v>#DIV/0!</v>
      </c>
      <c r="F458" s="6"/>
      <c r="G458" s="6" t="e">
        <f>DAVERAGE(A368:G448,7,O455:O456)</f>
        <v>#DIV/0!</v>
      </c>
      <c r="H458" s="6" t="e">
        <f>DAVERAGE(A368:H448,8,P455:P456)</f>
        <v>#DIV/0!</v>
      </c>
      <c r="I458" s="6" t="e">
        <f>DAVERAGE(A368:I448,9,Q455:Q456)</f>
        <v>#DIV/0!</v>
      </c>
      <c r="J458" s="6" t="e">
        <f>DAVERAGE(A368:J448,10,R455:R456)</f>
        <v>#DIV/0!</v>
      </c>
      <c r="K458" s="22"/>
      <c r="M458" s="66"/>
    </row>
    <row r="459" spans="1:19" ht="16.5" thickTop="1" thickBot="1" x14ac:dyDescent="0.4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22"/>
    </row>
    <row r="460" spans="1:19" ht="16.5" thickTop="1" thickBot="1" x14ac:dyDescent="0.4">
      <c r="A460" s="136"/>
      <c r="B460" s="7"/>
      <c r="C460" s="7"/>
      <c r="D460" s="7"/>
      <c r="E460" s="7"/>
      <c r="F460" s="7"/>
      <c r="G460" s="7"/>
      <c r="H460" s="7"/>
      <c r="I460" s="7"/>
      <c r="J460" s="7"/>
      <c r="K460" s="22"/>
    </row>
    <row r="461" spans="1:19" ht="16.5" thickTop="1" thickBot="1" x14ac:dyDescent="0.4">
      <c r="A461" s="132" t="s">
        <v>217</v>
      </c>
      <c r="B461" s="7"/>
      <c r="C461" s="7"/>
      <c r="D461" s="7"/>
      <c r="E461" s="7"/>
      <c r="F461" s="7"/>
      <c r="G461" s="7"/>
      <c r="H461" s="7"/>
      <c r="I461" s="7"/>
      <c r="J461" s="7"/>
      <c r="K461" s="22"/>
    </row>
    <row r="462" spans="1:19" x14ac:dyDescent="0.35">
      <c r="A462" s="138" t="s">
        <v>118</v>
      </c>
      <c r="B462" s="1"/>
      <c r="C462" s="10" t="s">
        <v>35</v>
      </c>
      <c r="D462" s="73"/>
      <c r="E462" s="1" t="s">
        <v>52</v>
      </c>
      <c r="F462" s="73"/>
      <c r="G462" s="1" t="s">
        <v>133</v>
      </c>
      <c r="H462" s="1"/>
      <c r="I462" s="1">
        <f>F462-D462</f>
        <v>0</v>
      </c>
      <c r="J462" s="231"/>
      <c r="K462" s="22"/>
    </row>
    <row r="463" spans="1:19" x14ac:dyDescent="0.35">
      <c r="A463" s="178" t="s">
        <v>237</v>
      </c>
      <c r="B463" s="234"/>
      <c r="C463" s="6" t="s">
        <v>106</v>
      </c>
      <c r="D463" s="3"/>
      <c r="E463" s="75"/>
      <c r="F463" s="256"/>
      <c r="G463" s="256"/>
      <c r="H463" s="256"/>
      <c r="I463" s="256"/>
      <c r="J463" s="257"/>
      <c r="K463" s="22"/>
    </row>
    <row r="464" spans="1:19" x14ac:dyDescent="0.35">
      <c r="A464" s="144" t="s">
        <v>238</v>
      </c>
      <c r="B464" s="235"/>
      <c r="C464" s="11" t="s">
        <v>64</v>
      </c>
      <c r="E464" s="156"/>
      <c r="F464" s="8"/>
      <c r="G464" s="8"/>
      <c r="H464" s="8"/>
      <c r="I464" s="8"/>
      <c r="J464" s="8"/>
      <c r="K464" s="22"/>
    </row>
    <row r="465" spans="1:11" x14ac:dyDescent="0.35">
      <c r="A465" s="170" t="s">
        <v>239</v>
      </c>
      <c r="B465" s="74"/>
      <c r="C465" s="11" t="s">
        <v>243</v>
      </c>
      <c r="E465" s="156"/>
      <c r="F465" s="8"/>
      <c r="G465" s="8"/>
      <c r="H465" s="8"/>
      <c r="I465" s="8"/>
      <c r="J465" s="8"/>
      <c r="K465" s="22"/>
    </row>
    <row r="466" spans="1:11" x14ac:dyDescent="0.35">
      <c r="C466" s="11" t="s">
        <v>244</v>
      </c>
      <c r="E466" s="156"/>
      <c r="F466" s="8"/>
      <c r="G466" s="8"/>
      <c r="H466" s="8"/>
      <c r="I466" s="8"/>
      <c r="J466" s="8"/>
      <c r="K466" s="22"/>
    </row>
    <row r="467" spans="1:11" x14ac:dyDescent="0.35">
      <c r="A467" s="3" t="s">
        <v>164</v>
      </c>
      <c r="B467" s="75"/>
      <c r="C467" s="11" t="s">
        <v>70</v>
      </c>
      <c r="E467" s="156"/>
      <c r="F467" s="8"/>
      <c r="G467" s="8"/>
      <c r="H467" s="8"/>
      <c r="I467" s="8"/>
      <c r="J467" s="8"/>
      <c r="K467" s="22"/>
    </row>
    <row r="468" spans="1:11" x14ac:dyDescent="0.35">
      <c r="B468" s="66"/>
      <c r="C468" s="179" t="s">
        <v>250</v>
      </c>
      <c r="D468" s="66"/>
      <c r="E468" s="214"/>
      <c r="F468" s="230"/>
      <c r="G468" s="145"/>
      <c r="H468" s="145"/>
      <c r="I468" s="145"/>
      <c r="J468" s="145"/>
      <c r="K468" s="22"/>
    </row>
    <row r="469" spans="1:11" ht="16" thickBot="1" x14ac:dyDescent="0.4">
      <c r="A469" s="170"/>
      <c r="B469" s="225"/>
      <c r="C469" s="188" t="s">
        <v>240</v>
      </c>
      <c r="D469" s="26"/>
      <c r="E469" s="215"/>
      <c r="F469" s="26" t="s">
        <v>74</v>
      </c>
      <c r="G469" s="26" t="s">
        <v>53</v>
      </c>
      <c r="H469" s="26"/>
      <c r="I469" s="78"/>
      <c r="J469" s="141" t="s">
        <v>80</v>
      </c>
      <c r="K469" s="22"/>
    </row>
    <row r="470" spans="1:11" ht="16" thickTop="1" x14ac:dyDescent="0.35">
      <c r="A470" s="226" t="s">
        <v>204</v>
      </c>
      <c r="B470" s="66"/>
      <c r="C470" s="66"/>
      <c r="D470" s="66"/>
      <c r="E470" s="66"/>
      <c r="F470" s="66"/>
      <c r="G470" s="66"/>
      <c r="H470" s="66"/>
      <c r="I470" s="133"/>
      <c r="J470" s="134"/>
      <c r="K470" s="22"/>
    </row>
    <row r="471" spans="1:11" x14ac:dyDescent="0.35">
      <c r="A471" s="114" t="s">
        <v>144</v>
      </c>
      <c r="B471" s="115" t="s">
        <v>43</v>
      </c>
      <c r="C471" s="116" t="s">
        <v>91</v>
      </c>
      <c r="D471" s="115" t="s">
        <v>44</v>
      </c>
      <c r="E471" s="115" t="s">
        <v>147</v>
      </c>
      <c r="F471" s="115" t="s">
        <v>42</v>
      </c>
      <c r="G471" s="116" t="s">
        <v>149</v>
      </c>
      <c r="H471" s="115" t="s">
        <v>205</v>
      </c>
      <c r="I471" s="129" t="s">
        <v>38</v>
      </c>
      <c r="J471" s="227"/>
      <c r="K471" s="22"/>
    </row>
    <row r="472" spans="1:11" ht="16" thickBot="1" x14ac:dyDescent="0.4">
      <c r="A472" s="118"/>
      <c r="B472" s="119"/>
      <c r="C472" s="120"/>
      <c r="D472" s="119"/>
      <c r="E472" s="119"/>
      <c r="F472" s="119"/>
      <c r="G472" s="130"/>
      <c r="H472" s="119"/>
      <c r="I472" s="119"/>
      <c r="J472" s="228"/>
      <c r="K472" s="22"/>
    </row>
    <row r="473" spans="1:11" ht="16" thickTop="1" x14ac:dyDescent="0.35">
      <c r="A473" s="11" t="s">
        <v>146</v>
      </c>
      <c r="B473" s="66"/>
      <c r="C473" s="66"/>
      <c r="D473" s="66"/>
      <c r="E473" s="117"/>
      <c r="F473" s="65" t="s">
        <v>135</v>
      </c>
      <c r="G473" s="66"/>
      <c r="H473" s="66"/>
      <c r="I473" s="66"/>
      <c r="J473" s="66">
        <f>J21</f>
        <v>0</v>
      </c>
      <c r="K473" s="22"/>
    </row>
    <row r="474" spans="1:11" x14ac:dyDescent="0.35">
      <c r="A474" s="16" t="s">
        <v>7</v>
      </c>
      <c r="F474" s="17" t="s">
        <v>87</v>
      </c>
      <c r="K474" s="22"/>
    </row>
    <row r="475" spans="1:11" x14ac:dyDescent="0.35">
      <c r="A475" s="17" t="s">
        <v>11</v>
      </c>
      <c r="F475" s="17" t="s">
        <v>40</v>
      </c>
      <c r="K475" s="22"/>
    </row>
    <row r="476" spans="1:11" x14ac:dyDescent="0.35">
      <c r="A476" s="17" t="s">
        <v>13</v>
      </c>
      <c r="F476" s="17" t="s">
        <v>46</v>
      </c>
      <c r="K476" s="22"/>
    </row>
    <row r="477" spans="1:11" x14ac:dyDescent="0.35">
      <c r="A477" s="17" t="s">
        <v>15</v>
      </c>
      <c r="F477" s="18" t="s">
        <v>82</v>
      </c>
      <c r="K477" s="22"/>
    </row>
    <row r="478" spans="1:11" x14ac:dyDescent="0.35">
      <c r="A478" s="11"/>
      <c r="B478" s="19" t="s">
        <v>21</v>
      </c>
      <c r="F478" s="11"/>
      <c r="K478" s="22"/>
    </row>
    <row r="479" spans="1:11" x14ac:dyDescent="0.35">
      <c r="A479" s="7" t="s">
        <v>118</v>
      </c>
      <c r="B479" s="7"/>
      <c r="C479" s="7" t="s">
        <v>62</v>
      </c>
      <c r="D479" s="7"/>
      <c r="E479" s="7"/>
      <c r="F479" s="7"/>
      <c r="G479" s="7"/>
      <c r="H479" s="7"/>
      <c r="I479" s="7"/>
      <c r="J479" s="7"/>
      <c r="K479" s="22"/>
    </row>
    <row r="480" spans="1:11" x14ac:dyDescent="0.35">
      <c r="A480" s="7" t="s">
        <v>206</v>
      </c>
      <c r="B480" s="5" t="s">
        <v>66</v>
      </c>
      <c r="C480" s="5" t="s">
        <v>179</v>
      </c>
      <c r="D480" s="5" t="s">
        <v>208</v>
      </c>
      <c r="E480" s="5" t="s">
        <v>49</v>
      </c>
      <c r="F480" s="5" t="s">
        <v>207</v>
      </c>
      <c r="G480" s="20" t="s">
        <v>33</v>
      </c>
      <c r="H480" s="20" t="s">
        <v>251</v>
      </c>
      <c r="I480" s="20" t="s">
        <v>57</v>
      </c>
      <c r="J480" s="20" t="s">
        <v>261</v>
      </c>
      <c r="K480" s="22" t="s">
        <v>152</v>
      </c>
    </row>
    <row r="481" spans="1:12" x14ac:dyDescent="0.35">
      <c r="A481" s="76"/>
      <c r="B481" s="76"/>
      <c r="C481" s="76"/>
      <c r="D481" s="76"/>
      <c r="E481" s="76"/>
      <c r="F481" s="76"/>
      <c r="G481" s="76"/>
      <c r="H481" s="76"/>
      <c r="I481" s="76"/>
      <c r="J481" s="76"/>
      <c r="K481" s="86">
        <f t="shared" ref="K481:K512" si="12">SUM(G481:J481)</f>
        <v>0</v>
      </c>
      <c r="L481" s="66"/>
    </row>
    <row r="482" spans="1:12" x14ac:dyDescent="0.35">
      <c r="A482" s="76"/>
      <c r="B482" s="76"/>
      <c r="C482" s="76"/>
      <c r="D482" s="76"/>
      <c r="E482" s="76"/>
      <c r="F482" s="76"/>
      <c r="G482" s="76"/>
      <c r="H482" s="76"/>
      <c r="I482" s="76"/>
      <c r="J482" s="76"/>
      <c r="K482" s="86">
        <f t="shared" si="12"/>
        <v>0</v>
      </c>
      <c r="L482" s="66"/>
    </row>
    <row r="483" spans="1:12" x14ac:dyDescent="0.35">
      <c r="A483" s="76"/>
      <c r="B483" s="76"/>
      <c r="C483" s="76"/>
      <c r="D483" s="76"/>
      <c r="E483" s="76"/>
      <c r="F483" s="76"/>
      <c r="G483" s="76"/>
      <c r="H483" s="76"/>
      <c r="I483" s="76"/>
      <c r="J483" s="76"/>
      <c r="K483" s="86">
        <f t="shared" si="12"/>
        <v>0</v>
      </c>
      <c r="L483" s="66"/>
    </row>
    <row r="484" spans="1:12" x14ac:dyDescent="0.35">
      <c r="A484" s="76"/>
      <c r="B484" s="76"/>
      <c r="C484" s="76"/>
      <c r="D484" s="76"/>
      <c r="E484" s="76"/>
      <c r="F484" s="76"/>
      <c r="G484" s="76"/>
      <c r="H484" s="76"/>
      <c r="I484" s="76"/>
      <c r="J484" s="76"/>
      <c r="K484" s="86">
        <f t="shared" si="12"/>
        <v>0</v>
      </c>
      <c r="L484" s="66"/>
    </row>
    <row r="485" spans="1:12" x14ac:dyDescent="0.35">
      <c r="A485" s="76"/>
      <c r="B485" s="76"/>
      <c r="C485" s="76"/>
      <c r="D485" s="76"/>
      <c r="E485" s="76"/>
      <c r="F485" s="76"/>
      <c r="G485" s="76"/>
      <c r="H485" s="76"/>
      <c r="I485" s="76"/>
      <c r="J485" s="76"/>
      <c r="K485" s="86">
        <f t="shared" si="12"/>
        <v>0</v>
      </c>
      <c r="L485" s="66"/>
    </row>
    <row r="486" spans="1:12" x14ac:dyDescent="0.35">
      <c r="A486" s="75"/>
      <c r="B486" s="77"/>
      <c r="C486" s="77"/>
      <c r="D486" s="77"/>
      <c r="E486" s="77"/>
      <c r="F486" s="77"/>
      <c r="G486" s="77"/>
      <c r="H486" s="77"/>
      <c r="I486" s="77"/>
      <c r="J486" s="77"/>
      <c r="K486" s="86">
        <f t="shared" si="12"/>
        <v>0</v>
      </c>
      <c r="L486" s="66"/>
    </row>
    <row r="487" spans="1:12" x14ac:dyDescent="0.35">
      <c r="A487" s="75"/>
      <c r="B487" s="77"/>
      <c r="C487" s="77"/>
      <c r="D487" s="77"/>
      <c r="E487" s="77"/>
      <c r="F487" s="77"/>
      <c r="G487" s="77"/>
      <c r="H487" s="77"/>
      <c r="I487" s="77"/>
      <c r="J487" s="77"/>
      <c r="K487" s="86">
        <f t="shared" si="12"/>
        <v>0</v>
      </c>
      <c r="L487" s="66"/>
    </row>
    <row r="488" spans="1:12" x14ac:dyDescent="0.35">
      <c r="A488" s="75"/>
      <c r="B488" s="77"/>
      <c r="C488" s="77"/>
      <c r="D488" s="77"/>
      <c r="E488" s="77"/>
      <c r="F488" s="77"/>
      <c r="G488" s="77"/>
      <c r="H488" s="77"/>
      <c r="I488" s="77"/>
      <c r="J488" s="77"/>
      <c r="K488" s="86">
        <f t="shared" si="12"/>
        <v>0</v>
      </c>
      <c r="L488" s="66"/>
    </row>
    <row r="489" spans="1:12" x14ac:dyDescent="0.35">
      <c r="A489" s="75"/>
      <c r="B489" s="77"/>
      <c r="C489" s="77"/>
      <c r="D489" s="77"/>
      <c r="E489" s="77"/>
      <c r="F489" s="77"/>
      <c r="G489" s="77"/>
      <c r="H489" s="77"/>
      <c r="I489" s="77"/>
      <c r="J489" s="77"/>
      <c r="K489" s="86">
        <f t="shared" si="12"/>
        <v>0</v>
      </c>
      <c r="L489" s="66"/>
    </row>
    <row r="490" spans="1:12" x14ac:dyDescent="0.35">
      <c r="A490" s="75"/>
      <c r="B490" s="77"/>
      <c r="C490" s="77"/>
      <c r="D490" s="77"/>
      <c r="E490" s="77"/>
      <c r="F490" s="77"/>
      <c r="G490" s="77"/>
      <c r="H490" s="77"/>
      <c r="I490" s="77"/>
      <c r="J490" s="77"/>
      <c r="K490" s="86">
        <f t="shared" si="12"/>
        <v>0</v>
      </c>
      <c r="L490" s="66"/>
    </row>
    <row r="491" spans="1:12" x14ac:dyDescent="0.35">
      <c r="A491" s="75"/>
      <c r="B491" s="77"/>
      <c r="C491" s="77"/>
      <c r="D491" s="77"/>
      <c r="E491" s="77"/>
      <c r="F491" s="77"/>
      <c r="G491" s="77"/>
      <c r="H491" s="77"/>
      <c r="I491" s="77"/>
      <c r="J491" s="77"/>
      <c r="K491" s="86">
        <f t="shared" si="12"/>
        <v>0</v>
      </c>
      <c r="L491" s="66"/>
    </row>
    <row r="492" spans="1:12" x14ac:dyDescent="0.35">
      <c r="A492" s="75"/>
      <c r="B492" s="77"/>
      <c r="C492" s="77"/>
      <c r="D492" s="77"/>
      <c r="E492" s="77"/>
      <c r="F492" s="77"/>
      <c r="G492" s="77"/>
      <c r="H492" s="77"/>
      <c r="I492" s="77"/>
      <c r="J492" s="77"/>
      <c r="K492" s="86">
        <f t="shared" si="12"/>
        <v>0</v>
      </c>
      <c r="L492" s="66"/>
    </row>
    <row r="493" spans="1:12" x14ac:dyDescent="0.35">
      <c r="A493" s="75"/>
      <c r="B493" s="77"/>
      <c r="C493" s="77"/>
      <c r="D493" s="77"/>
      <c r="E493" s="77"/>
      <c r="F493" s="77"/>
      <c r="G493" s="77"/>
      <c r="H493" s="77"/>
      <c r="I493" s="77"/>
      <c r="J493" s="77"/>
      <c r="K493" s="86">
        <f t="shared" si="12"/>
        <v>0</v>
      </c>
      <c r="L493" s="66"/>
    </row>
    <row r="494" spans="1:12" x14ac:dyDescent="0.35">
      <c r="A494" s="75"/>
      <c r="B494" s="77"/>
      <c r="C494" s="77"/>
      <c r="D494" s="77"/>
      <c r="E494" s="77"/>
      <c r="F494" s="77"/>
      <c r="G494" s="77"/>
      <c r="H494" s="77"/>
      <c r="I494" s="77"/>
      <c r="J494" s="77"/>
      <c r="K494" s="86">
        <f t="shared" si="12"/>
        <v>0</v>
      </c>
      <c r="L494" s="66"/>
    </row>
    <row r="495" spans="1:12" x14ac:dyDescent="0.35">
      <c r="A495" s="75"/>
      <c r="B495" s="77"/>
      <c r="C495" s="77"/>
      <c r="D495" s="77"/>
      <c r="E495" s="77"/>
      <c r="F495" s="77"/>
      <c r="G495" s="77"/>
      <c r="H495" s="77"/>
      <c r="I495" s="77"/>
      <c r="J495" s="77"/>
      <c r="K495" s="86">
        <f t="shared" si="12"/>
        <v>0</v>
      </c>
      <c r="L495" s="66"/>
    </row>
    <row r="496" spans="1:12" x14ac:dyDescent="0.35">
      <c r="A496" s="75"/>
      <c r="B496" s="77"/>
      <c r="C496" s="77"/>
      <c r="D496" s="77"/>
      <c r="E496" s="77"/>
      <c r="F496" s="77"/>
      <c r="G496" s="77"/>
      <c r="H496" s="77"/>
      <c r="I496" s="77"/>
      <c r="J496" s="77"/>
      <c r="K496" s="86">
        <f t="shared" si="12"/>
        <v>0</v>
      </c>
      <c r="L496" s="66"/>
    </row>
    <row r="497" spans="1:12" x14ac:dyDescent="0.35">
      <c r="A497" s="75"/>
      <c r="B497" s="77"/>
      <c r="C497" s="77"/>
      <c r="D497" s="77"/>
      <c r="E497" s="77"/>
      <c r="F497" s="77"/>
      <c r="G497" s="77"/>
      <c r="H497" s="77"/>
      <c r="I497" s="77"/>
      <c r="J497" s="77"/>
      <c r="K497" s="86">
        <f t="shared" si="12"/>
        <v>0</v>
      </c>
      <c r="L497" s="66"/>
    </row>
    <row r="498" spans="1:12" x14ac:dyDescent="0.35">
      <c r="A498" s="75"/>
      <c r="B498" s="77"/>
      <c r="C498" s="77"/>
      <c r="D498" s="77"/>
      <c r="E498" s="77"/>
      <c r="F498" s="77"/>
      <c r="G498" s="77"/>
      <c r="H498" s="77"/>
      <c r="I498" s="77"/>
      <c r="J498" s="77"/>
      <c r="K498" s="86">
        <f t="shared" si="12"/>
        <v>0</v>
      </c>
      <c r="L498" s="66"/>
    </row>
    <row r="499" spans="1:12" x14ac:dyDescent="0.35">
      <c r="A499" s="75"/>
      <c r="B499" s="77"/>
      <c r="C499" s="77"/>
      <c r="D499" s="77"/>
      <c r="E499" s="77"/>
      <c r="F499" s="77"/>
      <c r="G499" s="77"/>
      <c r="H499" s="77"/>
      <c r="I499" s="77"/>
      <c r="J499" s="77"/>
      <c r="K499" s="86">
        <f t="shared" si="12"/>
        <v>0</v>
      </c>
      <c r="L499" s="66"/>
    </row>
    <row r="500" spans="1:12" x14ac:dyDescent="0.35">
      <c r="A500" s="75"/>
      <c r="B500" s="77"/>
      <c r="C500" s="77"/>
      <c r="D500" s="77"/>
      <c r="E500" s="77"/>
      <c r="F500" s="77"/>
      <c r="G500" s="77"/>
      <c r="H500" s="77"/>
      <c r="I500" s="77"/>
      <c r="J500" s="77"/>
      <c r="K500" s="86">
        <f t="shared" si="12"/>
        <v>0</v>
      </c>
      <c r="L500" s="66"/>
    </row>
    <row r="501" spans="1:12" x14ac:dyDescent="0.35">
      <c r="A501" s="75"/>
      <c r="B501" s="77"/>
      <c r="C501" s="77"/>
      <c r="D501" s="77"/>
      <c r="E501" s="77"/>
      <c r="F501" s="77"/>
      <c r="G501" s="77"/>
      <c r="H501" s="77"/>
      <c r="I501" s="77"/>
      <c r="J501" s="77"/>
      <c r="K501" s="86">
        <f t="shared" si="12"/>
        <v>0</v>
      </c>
      <c r="L501" s="66"/>
    </row>
    <row r="502" spans="1:12" x14ac:dyDescent="0.35">
      <c r="A502" s="75"/>
      <c r="B502" s="77"/>
      <c r="C502" s="77"/>
      <c r="D502" s="77"/>
      <c r="E502" s="77"/>
      <c r="F502" s="77"/>
      <c r="G502" s="77"/>
      <c r="H502" s="77"/>
      <c r="I502" s="77"/>
      <c r="J502" s="77"/>
      <c r="K502" s="86">
        <f t="shared" si="12"/>
        <v>0</v>
      </c>
      <c r="L502" s="66"/>
    </row>
    <row r="503" spans="1:12" x14ac:dyDescent="0.35">
      <c r="A503" s="75"/>
      <c r="B503" s="77"/>
      <c r="C503" s="77"/>
      <c r="D503" s="77"/>
      <c r="E503" s="77"/>
      <c r="F503" s="77"/>
      <c r="G503" s="77"/>
      <c r="H503" s="77"/>
      <c r="I503" s="77"/>
      <c r="J503" s="77"/>
      <c r="K503" s="86">
        <f t="shared" si="12"/>
        <v>0</v>
      </c>
      <c r="L503" s="66"/>
    </row>
    <row r="504" spans="1:12" x14ac:dyDescent="0.35">
      <c r="A504" s="75"/>
      <c r="B504" s="77"/>
      <c r="C504" s="77"/>
      <c r="D504" s="77"/>
      <c r="E504" s="77"/>
      <c r="F504" s="77"/>
      <c r="G504" s="77"/>
      <c r="H504" s="77"/>
      <c r="I504" s="77"/>
      <c r="J504" s="77"/>
      <c r="K504" s="86">
        <f t="shared" si="12"/>
        <v>0</v>
      </c>
      <c r="L504" s="66"/>
    </row>
    <row r="505" spans="1:12" x14ac:dyDescent="0.35">
      <c r="A505" s="75"/>
      <c r="B505" s="77"/>
      <c r="C505" s="77"/>
      <c r="D505" s="77"/>
      <c r="E505" s="77"/>
      <c r="F505" s="77"/>
      <c r="G505" s="77"/>
      <c r="H505" s="77"/>
      <c r="I505" s="77"/>
      <c r="J505" s="77"/>
      <c r="K505" s="86">
        <f t="shared" si="12"/>
        <v>0</v>
      </c>
      <c r="L505" s="66"/>
    </row>
    <row r="506" spans="1:12" x14ac:dyDescent="0.35">
      <c r="A506" s="75"/>
      <c r="B506" s="77"/>
      <c r="C506" s="77"/>
      <c r="D506" s="77"/>
      <c r="E506" s="77"/>
      <c r="F506" s="77"/>
      <c r="G506" s="77"/>
      <c r="H506" s="77"/>
      <c r="I506" s="77"/>
      <c r="J506" s="77"/>
      <c r="K506" s="86">
        <f t="shared" si="12"/>
        <v>0</v>
      </c>
      <c r="L506" s="66"/>
    </row>
    <row r="507" spans="1:12" x14ac:dyDescent="0.35">
      <c r="A507" s="75"/>
      <c r="B507" s="77"/>
      <c r="C507" s="77"/>
      <c r="D507" s="77"/>
      <c r="E507" s="77"/>
      <c r="F507" s="77"/>
      <c r="G507" s="77"/>
      <c r="H507" s="77"/>
      <c r="I507" s="77"/>
      <c r="J507" s="77"/>
      <c r="K507" s="86">
        <f t="shared" si="12"/>
        <v>0</v>
      </c>
      <c r="L507" s="66"/>
    </row>
    <row r="508" spans="1:12" x14ac:dyDescent="0.35">
      <c r="A508" s="75"/>
      <c r="B508" s="77"/>
      <c r="C508" s="77"/>
      <c r="D508" s="77"/>
      <c r="E508" s="77"/>
      <c r="F508" s="77"/>
      <c r="G508" s="77"/>
      <c r="H508" s="77"/>
      <c r="I508" s="77"/>
      <c r="J508" s="77"/>
      <c r="K508" s="86">
        <f t="shared" si="12"/>
        <v>0</v>
      </c>
      <c r="L508" s="66"/>
    </row>
    <row r="509" spans="1:12" x14ac:dyDescent="0.35">
      <c r="A509" s="75"/>
      <c r="B509" s="77"/>
      <c r="C509" s="77"/>
      <c r="D509" s="77"/>
      <c r="E509" s="77"/>
      <c r="F509" s="77"/>
      <c r="G509" s="77"/>
      <c r="H509" s="77"/>
      <c r="I509" s="77"/>
      <c r="J509" s="77"/>
      <c r="K509" s="86">
        <f t="shared" si="12"/>
        <v>0</v>
      </c>
      <c r="L509" s="66"/>
    </row>
    <row r="510" spans="1:12" x14ac:dyDescent="0.35">
      <c r="A510" s="75"/>
      <c r="B510" s="77"/>
      <c r="C510" s="77"/>
      <c r="D510" s="77"/>
      <c r="E510" s="77"/>
      <c r="F510" s="77"/>
      <c r="G510" s="77"/>
      <c r="H510" s="77"/>
      <c r="I510" s="77"/>
      <c r="J510" s="77"/>
      <c r="K510" s="86">
        <f t="shared" si="12"/>
        <v>0</v>
      </c>
      <c r="L510" s="66"/>
    </row>
    <row r="511" spans="1:12" x14ac:dyDescent="0.35">
      <c r="A511" s="75"/>
      <c r="B511" s="77"/>
      <c r="C511" s="77"/>
      <c r="D511" s="77"/>
      <c r="E511" s="77"/>
      <c r="F511" s="77"/>
      <c r="G511" s="77"/>
      <c r="H511" s="77"/>
      <c r="I511" s="77"/>
      <c r="J511" s="77"/>
      <c r="K511" s="86">
        <f t="shared" si="12"/>
        <v>0</v>
      </c>
      <c r="L511" s="66"/>
    </row>
    <row r="512" spans="1:12" x14ac:dyDescent="0.35">
      <c r="A512" s="75"/>
      <c r="B512" s="77"/>
      <c r="C512" s="77"/>
      <c r="D512" s="77"/>
      <c r="E512" s="77"/>
      <c r="F512" s="77"/>
      <c r="G512" s="77"/>
      <c r="H512" s="77"/>
      <c r="I512" s="77"/>
      <c r="J512" s="77"/>
      <c r="K512" s="86">
        <f t="shared" si="12"/>
        <v>0</v>
      </c>
      <c r="L512" s="66"/>
    </row>
    <row r="513" spans="1:12" x14ac:dyDescent="0.35">
      <c r="A513" s="75"/>
      <c r="B513" s="77"/>
      <c r="C513" s="77"/>
      <c r="D513" s="77"/>
      <c r="E513" s="77"/>
      <c r="F513" s="77"/>
      <c r="G513" s="77"/>
      <c r="H513" s="77"/>
      <c r="I513" s="77"/>
      <c r="J513" s="77"/>
      <c r="K513" s="86">
        <f t="shared" ref="K513:K544" si="13">SUM(G513:J513)</f>
        <v>0</v>
      </c>
      <c r="L513" s="66"/>
    </row>
    <row r="514" spans="1:12" x14ac:dyDescent="0.35">
      <c r="A514" s="75"/>
      <c r="B514" s="77"/>
      <c r="C514" s="77"/>
      <c r="D514" s="77"/>
      <c r="E514" s="77"/>
      <c r="F514" s="77"/>
      <c r="G514" s="77"/>
      <c r="H514" s="77"/>
      <c r="I514" s="77"/>
      <c r="J514" s="77"/>
      <c r="K514" s="86">
        <f t="shared" si="13"/>
        <v>0</v>
      </c>
      <c r="L514" s="66"/>
    </row>
    <row r="515" spans="1:12" x14ac:dyDescent="0.35">
      <c r="A515" s="75"/>
      <c r="B515" s="77"/>
      <c r="C515" s="77"/>
      <c r="D515" s="77"/>
      <c r="E515" s="77"/>
      <c r="F515" s="77"/>
      <c r="G515" s="77"/>
      <c r="H515" s="77"/>
      <c r="I515" s="77"/>
      <c r="J515" s="77"/>
      <c r="K515" s="86">
        <f t="shared" si="13"/>
        <v>0</v>
      </c>
      <c r="L515" s="66"/>
    </row>
    <row r="516" spans="1:12" x14ac:dyDescent="0.35">
      <c r="A516" s="75"/>
      <c r="B516" s="77"/>
      <c r="C516" s="77"/>
      <c r="D516" s="77"/>
      <c r="E516" s="77"/>
      <c r="F516" s="77"/>
      <c r="G516" s="77"/>
      <c r="H516" s="77"/>
      <c r="I516" s="77"/>
      <c r="J516" s="77"/>
      <c r="K516" s="86">
        <f t="shared" si="13"/>
        <v>0</v>
      </c>
      <c r="L516" s="66"/>
    </row>
    <row r="517" spans="1:12" x14ac:dyDescent="0.35">
      <c r="A517" s="75"/>
      <c r="B517" s="77"/>
      <c r="C517" s="77"/>
      <c r="D517" s="77"/>
      <c r="E517" s="77"/>
      <c r="F517" s="77"/>
      <c r="G517" s="77"/>
      <c r="H517" s="77"/>
      <c r="I517" s="77"/>
      <c r="J517" s="77"/>
      <c r="K517" s="86">
        <f t="shared" si="13"/>
        <v>0</v>
      </c>
      <c r="L517" s="66"/>
    </row>
    <row r="518" spans="1:12" x14ac:dyDescent="0.35">
      <c r="A518" s="75"/>
      <c r="B518" s="77"/>
      <c r="C518" s="77"/>
      <c r="D518" s="77"/>
      <c r="E518" s="77"/>
      <c r="F518" s="77"/>
      <c r="G518" s="77"/>
      <c r="H518" s="77"/>
      <c r="I518" s="77"/>
      <c r="J518" s="77"/>
      <c r="K518" s="86">
        <f t="shared" si="13"/>
        <v>0</v>
      </c>
      <c r="L518" s="66"/>
    </row>
    <row r="519" spans="1:12" x14ac:dyDescent="0.35">
      <c r="A519" s="75"/>
      <c r="B519" s="77"/>
      <c r="C519" s="77"/>
      <c r="D519" s="77"/>
      <c r="E519" s="77"/>
      <c r="F519" s="77"/>
      <c r="G519" s="77"/>
      <c r="H519" s="77"/>
      <c r="I519" s="77"/>
      <c r="J519" s="77"/>
      <c r="K519" s="86">
        <f t="shared" si="13"/>
        <v>0</v>
      </c>
      <c r="L519" s="66"/>
    </row>
    <row r="520" spans="1:12" x14ac:dyDescent="0.35">
      <c r="A520" s="75"/>
      <c r="B520" s="77"/>
      <c r="C520" s="77"/>
      <c r="D520" s="77"/>
      <c r="E520" s="77"/>
      <c r="F520" s="77"/>
      <c r="G520" s="77"/>
      <c r="H520" s="77"/>
      <c r="I520" s="77"/>
      <c r="J520" s="77"/>
      <c r="K520" s="86">
        <f t="shared" si="13"/>
        <v>0</v>
      </c>
      <c r="L520" s="66"/>
    </row>
    <row r="521" spans="1:12" x14ac:dyDescent="0.35">
      <c r="A521" s="75"/>
      <c r="B521" s="77"/>
      <c r="C521" s="77"/>
      <c r="D521" s="77"/>
      <c r="E521" s="77"/>
      <c r="F521" s="77"/>
      <c r="G521" s="77"/>
      <c r="H521" s="77"/>
      <c r="I521" s="77"/>
      <c r="J521" s="77"/>
      <c r="K521" s="86">
        <f t="shared" si="13"/>
        <v>0</v>
      </c>
      <c r="L521" s="66"/>
    </row>
    <row r="522" spans="1:12" x14ac:dyDescent="0.35">
      <c r="A522" s="75"/>
      <c r="B522" s="77"/>
      <c r="C522" s="77"/>
      <c r="D522" s="77"/>
      <c r="E522" s="77"/>
      <c r="F522" s="77"/>
      <c r="G522" s="77"/>
      <c r="H522" s="77"/>
      <c r="I522" s="77"/>
      <c r="J522" s="77"/>
      <c r="K522" s="86">
        <f t="shared" si="13"/>
        <v>0</v>
      </c>
      <c r="L522" s="66"/>
    </row>
    <row r="523" spans="1:12" x14ac:dyDescent="0.35">
      <c r="A523" s="75"/>
      <c r="B523" s="77"/>
      <c r="C523" s="77"/>
      <c r="D523" s="77"/>
      <c r="E523" s="77"/>
      <c r="F523" s="77"/>
      <c r="G523" s="77"/>
      <c r="H523" s="77"/>
      <c r="I523" s="77"/>
      <c r="J523" s="77"/>
      <c r="K523" s="86">
        <f t="shared" si="13"/>
        <v>0</v>
      </c>
      <c r="L523" s="66"/>
    </row>
    <row r="524" spans="1:12" x14ac:dyDescent="0.35">
      <c r="A524" s="75"/>
      <c r="B524" s="77"/>
      <c r="C524" s="77"/>
      <c r="D524" s="77"/>
      <c r="E524" s="77"/>
      <c r="F524" s="77"/>
      <c r="G524" s="77"/>
      <c r="H524" s="77"/>
      <c r="I524" s="77"/>
      <c r="J524" s="77"/>
      <c r="K524" s="86">
        <f t="shared" si="13"/>
        <v>0</v>
      </c>
      <c r="L524" s="66"/>
    </row>
    <row r="525" spans="1:12" x14ac:dyDescent="0.35">
      <c r="A525" s="75"/>
      <c r="B525" s="77"/>
      <c r="C525" s="77"/>
      <c r="D525" s="77"/>
      <c r="E525" s="77"/>
      <c r="F525" s="77"/>
      <c r="G525" s="77"/>
      <c r="H525" s="77"/>
      <c r="I525" s="77"/>
      <c r="J525" s="77"/>
      <c r="K525" s="86">
        <f t="shared" si="13"/>
        <v>0</v>
      </c>
      <c r="L525" s="66"/>
    </row>
    <row r="526" spans="1:12" x14ac:dyDescent="0.35">
      <c r="A526" s="75"/>
      <c r="B526" s="77"/>
      <c r="C526" s="77"/>
      <c r="D526" s="77"/>
      <c r="E526" s="77"/>
      <c r="F526" s="77"/>
      <c r="G526" s="77"/>
      <c r="H526" s="77"/>
      <c r="I526" s="77"/>
      <c r="J526" s="77"/>
      <c r="K526" s="86">
        <f t="shared" si="13"/>
        <v>0</v>
      </c>
      <c r="L526" s="66"/>
    </row>
    <row r="527" spans="1:12" x14ac:dyDescent="0.35">
      <c r="A527" s="75"/>
      <c r="B527" s="77"/>
      <c r="C527" s="77"/>
      <c r="D527" s="77"/>
      <c r="E527" s="77"/>
      <c r="F527" s="77"/>
      <c r="G527" s="77"/>
      <c r="H527" s="77"/>
      <c r="I527" s="77"/>
      <c r="J527" s="77"/>
      <c r="K527" s="86">
        <f t="shared" si="13"/>
        <v>0</v>
      </c>
      <c r="L527" s="66"/>
    </row>
    <row r="528" spans="1:12" x14ac:dyDescent="0.35">
      <c r="A528" s="75"/>
      <c r="B528" s="77"/>
      <c r="C528" s="77"/>
      <c r="D528" s="77"/>
      <c r="E528" s="77"/>
      <c r="F528" s="77"/>
      <c r="G528" s="77"/>
      <c r="H528" s="77"/>
      <c r="I528" s="77"/>
      <c r="J528" s="77"/>
      <c r="K528" s="86">
        <f t="shared" si="13"/>
        <v>0</v>
      </c>
      <c r="L528" s="66"/>
    </row>
    <row r="529" spans="1:12" x14ac:dyDescent="0.35">
      <c r="A529" s="75"/>
      <c r="B529" s="77"/>
      <c r="C529" s="77"/>
      <c r="D529" s="77"/>
      <c r="E529" s="77"/>
      <c r="F529" s="77"/>
      <c r="G529" s="77"/>
      <c r="H529" s="77"/>
      <c r="I529" s="77"/>
      <c r="J529" s="77"/>
      <c r="K529" s="86">
        <f t="shared" si="13"/>
        <v>0</v>
      </c>
      <c r="L529" s="66"/>
    </row>
    <row r="530" spans="1:12" x14ac:dyDescent="0.35">
      <c r="A530" s="75"/>
      <c r="B530" s="77"/>
      <c r="C530" s="77"/>
      <c r="D530" s="77"/>
      <c r="E530" s="77"/>
      <c r="F530" s="77"/>
      <c r="G530" s="77"/>
      <c r="H530" s="77"/>
      <c r="I530" s="77"/>
      <c r="J530" s="77"/>
      <c r="K530" s="86">
        <f t="shared" si="13"/>
        <v>0</v>
      </c>
      <c r="L530" s="66"/>
    </row>
    <row r="531" spans="1:12" x14ac:dyDescent="0.35">
      <c r="A531" s="75"/>
      <c r="B531" s="77"/>
      <c r="C531" s="77"/>
      <c r="D531" s="77"/>
      <c r="E531" s="77"/>
      <c r="F531" s="77"/>
      <c r="G531" s="77"/>
      <c r="H531" s="77"/>
      <c r="I531" s="77"/>
      <c r="J531" s="77"/>
      <c r="K531" s="86">
        <f t="shared" si="13"/>
        <v>0</v>
      </c>
      <c r="L531" s="66"/>
    </row>
    <row r="532" spans="1:12" x14ac:dyDescent="0.35">
      <c r="A532" s="75"/>
      <c r="B532" s="77"/>
      <c r="C532" s="77"/>
      <c r="D532" s="77"/>
      <c r="E532" s="77"/>
      <c r="F532" s="77"/>
      <c r="G532" s="77"/>
      <c r="H532" s="77"/>
      <c r="I532" s="77"/>
      <c r="J532" s="77"/>
      <c r="K532" s="86">
        <f t="shared" si="13"/>
        <v>0</v>
      </c>
      <c r="L532" s="66"/>
    </row>
    <row r="533" spans="1:12" x14ac:dyDescent="0.35">
      <c r="A533" s="75"/>
      <c r="B533" s="77"/>
      <c r="C533" s="77"/>
      <c r="D533" s="77"/>
      <c r="E533" s="77"/>
      <c r="F533" s="77"/>
      <c r="G533" s="77"/>
      <c r="H533" s="77"/>
      <c r="I533" s="77"/>
      <c r="J533" s="77"/>
      <c r="K533" s="86">
        <f t="shared" si="13"/>
        <v>0</v>
      </c>
      <c r="L533" s="66"/>
    </row>
    <row r="534" spans="1:12" x14ac:dyDescent="0.35">
      <c r="A534" s="75"/>
      <c r="B534" s="77"/>
      <c r="C534" s="77"/>
      <c r="D534" s="77"/>
      <c r="E534" s="77"/>
      <c r="F534" s="77"/>
      <c r="G534" s="77"/>
      <c r="H534" s="77"/>
      <c r="I534" s="77"/>
      <c r="J534" s="77"/>
      <c r="K534" s="86">
        <f t="shared" si="13"/>
        <v>0</v>
      </c>
      <c r="L534" s="66"/>
    </row>
    <row r="535" spans="1:12" x14ac:dyDescent="0.35">
      <c r="A535" s="75"/>
      <c r="B535" s="77"/>
      <c r="C535" s="77"/>
      <c r="D535" s="77"/>
      <c r="E535" s="77"/>
      <c r="F535" s="77"/>
      <c r="G535" s="77"/>
      <c r="H535" s="77"/>
      <c r="I535" s="77"/>
      <c r="J535" s="77"/>
      <c r="K535" s="86">
        <f t="shared" si="13"/>
        <v>0</v>
      </c>
      <c r="L535" s="66"/>
    </row>
    <row r="536" spans="1:12" x14ac:dyDescent="0.35">
      <c r="A536" s="75"/>
      <c r="B536" s="77"/>
      <c r="C536" s="77"/>
      <c r="D536" s="77"/>
      <c r="E536" s="77"/>
      <c r="F536" s="77"/>
      <c r="G536" s="77"/>
      <c r="H536" s="77"/>
      <c r="I536" s="77"/>
      <c r="J536" s="77"/>
      <c r="K536" s="86">
        <f t="shared" si="13"/>
        <v>0</v>
      </c>
      <c r="L536" s="66"/>
    </row>
    <row r="537" spans="1:12" x14ac:dyDescent="0.35">
      <c r="A537" s="75"/>
      <c r="B537" s="77"/>
      <c r="C537" s="77"/>
      <c r="D537" s="77"/>
      <c r="E537" s="77"/>
      <c r="F537" s="77"/>
      <c r="G537" s="77"/>
      <c r="H537" s="77"/>
      <c r="I537" s="77"/>
      <c r="J537" s="77"/>
      <c r="K537" s="86">
        <f t="shared" si="13"/>
        <v>0</v>
      </c>
      <c r="L537" s="66"/>
    </row>
    <row r="538" spans="1:12" x14ac:dyDescent="0.35">
      <c r="A538" s="75"/>
      <c r="B538" s="77"/>
      <c r="C538" s="77"/>
      <c r="D538" s="77"/>
      <c r="E538" s="77"/>
      <c r="F538" s="77"/>
      <c r="G538" s="77"/>
      <c r="H538" s="77"/>
      <c r="I538" s="77"/>
      <c r="J538" s="77"/>
      <c r="K538" s="86">
        <f t="shared" si="13"/>
        <v>0</v>
      </c>
      <c r="L538" s="66"/>
    </row>
    <row r="539" spans="1:12" x14ac:dyDescent="0.35">
      <c r="A539" s="75"/>
      <c r="B539" s="77"/>
      <c r="C539" s="77"/>
      <c r="D539" s="77"/>
      <c r="E539" s="77"/>
      <c r="F539" s="77"/>
      <c r="G539" s="77"/>
      <c r="H539" s="77"/>
      <c r="I539" s="77"/>
      <c r="J539" s="77"/>
      <c r="K539" s="86">
        <f t="shared" si="13"/>
        <v>0</v>
      </c>
      <c r="L539" s="66"/>
    </row>
    <row r="540" spans="1:12" x14ac:dyDescent="0.35">
      <c r="A540" s="75"/>
      <c r="B540" s="77"/>
      <c r="C540" s="77"/>
      <c r="D540" s="77"/>
      <c r="E540" s="77"/>
      <c r="F540" s="77"/>
      <c r="G540" s="77"/>
      <c r="H540" s="77"/>
      <c r="I540" s="77"/>
      <c r="J540" s="77"/>
      <c r="K540" s="86">
        <f t="shared" si="13"/>
        <v>0</v>
      </c>
      <c r="L540" s="66"/>
    </row>
    <row r="541" spans="1:12" x14ac:dyDescent="0.35">
      <c r="A541" s="75"/>
      <c r="B541" s="77"/>
      <c r="C541" s="77"/>
      <c r="D541" s="77"/>
      <c r="E541" s="77"/>
      <c r="F541" s="77"/>
      <c r="G541" s="77"/>
      <c r="H541" s="77"/>
      <c r="I541" s="77"/>
      <c r="J541" s="77"/>
      <c r="K541" s="86">
        <f t="shared" si="13"/>
        <v>0</v>
      </c>
      <c r="L541" s="66"/>
    </row>
    <row r="542" spans="1:12" x14ac:dyDescent="0.35">
      <c r="A542" s="75"/>
      <c r="B542" s="77"/>
      <c r="C542" s="77"/>
      <c r="D542" s="77"/>
      <c r="E542" s="77"/>
      <c r="F542" s="77"/>
      <c r="G542" s="77"/>
      <c r="H542" s="77"/>
      <c r="I542" s="77"/>
      <c r="J542" s="77"/>
      <c r="K542" s="86">
        <f t="shared" si="13"/>
        <v>0</v>
      </c>
      <c r="L542" s="66"/>
    </row>
    <row r="543" spans="1:12" x14ac:dyDescent="0.35">
      <c r="A543" s="75"/>
      <c r="B543" s="77"/>
      <c r="C543" s="77"/>
      <c r="D543" s="77"/>
      <c r="E543" s="77"/>
      <c r="F543" s="77"/>
      <c r="G543" s="77"/>
      <c r="H543" s="77"/>
      <c r="I543" s="77"/>
      <c r="J543" s="77"/>
      <c r="K543" s="86">
        <f t="shared" si="13"/>
        <v>0</v>
      </c>
      <c r="L543" s="66"/>
    </row>
    <row r="544" spans="1:12" x14ac:dyDescent="0.35">
      <c r="A544" s="75"/>
      <c r="B544" s="77"/>
      <c r="C544" s="77"/>
      <c r="D544" s="77"/>
      <c r="E544" s="77"/>
      <c r="F544" s="77"/>
      <c r="G544" s="77"/>
      <c r="H544" s="77"/>
      <c r="I544" s="77"/>
      <c r="J544" s="77"/>
      <c r="K544" s="86">
        <f t="shared" si="13"/>
        <v>0</v>
      </c>
      <c r="L544" s="66"/>
    </row>
    <row r="545" spans="1:19" x14ac:dyDescent="0.35">
      <c r="A545" s="75"/>
      <c r="B545" s="77"/>
      <c r="C545" s="77"/>
      <c r="D545" s="77"/>
      <c r="E545" s="77"/>
      <c r="F545" s="77"/>
      <c r="G545" s="77"/>
      <c r="H545" s="77"/>
      <c r="I545" s="77"/>
      <c r="J545" s="77"/>
      <c r="K545" s="86">
        <f t="shared" ref="K545:K559" si="14">SUM(G545:J545)</f>
        <v>0</v>
      </c>
      <c r="L545" s="66"/>
    </row>
    <row r="546" spans="1:19" x14ac:dyDescent="0.35">
      <c r="A546" s="75"/>
      <c r="B546" s="77"/>
      <c r="C546" s="77"/>
      <c r="D546" s="77"/>
      <c r="E546" s="77"/>
      <c r="F546" s="77"/>
      <c r="G546" s="77"/>
      <c r="H546" s="77"/>
      <c r="I546" s="77"/>
      <c r="J546" s="77"/>
      <c r="K546" s="86">
        <f t="shared" si="14"/>
        <v>0</v>
      </c>
      <c r="L546" s="66"/>
    </row>
    <row r="547" spans="1:19" x14ac:dyDescent="0.35">
      <c r="A547" s="75"/>
      <c r="B547" s="77"/>
      <c r="C547" s="77"/>
      <c r="D547" s="77"/>
      <c r="E547" s="77"/>
      <c r="F547" s="77"/>
      <c r="G547" s="77"/>
      <c r="H547" s="77"/>
      <c r="I547" s="77"/>
      <c r="J547" s="77"/>
      <c r="K547" s="86">
        <f t="shared" si="14"/>
        <v>0</v>
      </c>
      <c r="L547" s="66"/>
    </row>
    <row r="548" spans="1:19" x14ac:dyDescent="0.35">
      <c r="A548" s="75"/>
      <c r="B548" s="77"/>
      <c r="C548" s="77"/>
      <c r="D548" s="77"/>
      <c r="E548" s="77"/>
      <c r="F548" s="77"/>
      <c r="G548" s="77"/>
      <c r="H548" s="77"/>
      <c r="I548" s="77"/>
      <c r="J548" s="77"/>
      <c r="K548" s="86">
        <f t="shared" si="14"/>
        <v>0</v>
      </c>
      <c r="L548" s="66"/>
    </row>
    <row r="549" spans="1:19" x14ac:dyDescent="0.35">
      <c r="A549" s="75"/>
      <c r="B549" s="77"/>
      <c r="C549" s="77"/>
      <c r="D549" s="77"/>
      <c r="E549" s="77"/>
      <c r="F549" s="77"/>
      <c r="G549" s="77"/>
      <c r="H549" s="77"/>
      <c r="I549" s="77"/>
      <c r="J549" s="77"/>
      <c r="K549" s="86">
        <f t="shared" si="14"/>
        <v>0</v>
      </c>
      <c r="L549" s="66"/>
    </row>
    <row r="550" spans="1:19" x14ac:dyDescent="0.35">
      <c r="A550" s="75"/>
      <c r="B550" s="77"/>
      <c r="C550" s="77"/>
      <c r="D550" s="77"/>
      <c r="E550" s="77"/>
      <c r="F550" s="77"/>
      <c r="G550" s="77"/>
      <c r="H550" s="77"/>
      <c r="I550" s="77"/>
      <c r="J550" s="77"/>
      <c r="K550" s="86">
        <f t="shared" si="14"/>
        <v>0</v>
      </c>
      <c r="L550" s="66"/>
    </row>
    <row r="551" spans="1:19" x14ac:dyDescent="0.35">
      <c r="A551" s="75"/>
      <c r="B551" s="77"/>
      <c r="C551" s="77"/>
      <c r="D551" s="77"/>
      <c r="E551" s="77"/>
      <c r="F551" s="77"/>
      <c r="G551" s="77"/>
      <c r="H551" s="77"/>
      <c r="I551" s="77"/>
      <c r="J551" s="77"/>
      <c r="K551" s="86">
        <f t="shared" si="14"/>
        <v>0</v>
      </c>
      <c r="L551" s="66"/>
    </row>
    <row r="552" spans="1:19" x14ac:dyDescent="0.35">
      <c r="A552" s="75"/>
      <c r="B552" s="77"/>
      <c r="C552" s="77"/>
      <c r="D552" s="77"/>
      <c r="E552" s="77"/>
      <c r="F552" s="77"/>
      <c r="G552" s="77"/>
      <c r="H552" s="77"/>
      <c r="I552" s="77"/>
      <c r="J552" s="77"/>
      <c r="K552" s="86">
        <f t="shared" si="14"/>
        <v>0</v>
      </c>
      <c r="L552" s="66"/>
    </row>
    <row r="553" spans="1:19" x14ac:dyDescent="0.35">
      <c r="A553" s="75"/>
      <c r="B553" s="77"/>
      <c r="C553" s="77"/>
      <c r="D553" s="77"/>
      <c r="E553" s="77"/>
      <c r="F553" s="77"/>
      <c r="G553" s="77"/>
      <c r="H553" s="77"/>
      <c r="I553" s="77"/>
      <c r="J553" s="77"/>
      <c r="K553" s="86">
        <f t="shared" si="14"/>
        <v>0</v>
      </c>
      <c r="L553" s="66"/>
    </row>
    <row r="554" spans="1:19" x14ac:dyDescent="0.35">
      <c r="A554" s="75"/>
      <c r="B554" s="77"/>
      <c r="C554" s="77"/>
      <c r="D554" s="77"/>
      <c r="E554" s="77"/>
      <c r="F554" s="77"/>
      <c r="G554" s="77"/>
      <c r="H554" s="77"/>
      <c r="I554" s="77"/>
      <c r="J554" s="77"/>
      <c r="K554" s="86">
        <f t="shared" si="14"/>
        <v>0</v>
      </c>
      <c r="L554" s="66"/>
    </row>
    <row r="555" spans="1:19" x14ac:dyDescent="0.35">
      <c r="A555" s="75"/>
      <c r="B555" s="77"/>
      <c r="C555" s="77"/>
      <c r="D555" s="77"/>
      <c r="E555" s="77"/>
      <c r="F555" s="77"/>
      <c r="G555" s="77"/>
      <c r="H555" s="77"/>
      <c r="I555" s="77"/>
      <c r="J555" s="77"/>
      <c r="K555" s="86">
        <f t="shared" si="14"/>
        <v>0</v>
      </c>
      <c r="L555" s="66"/>
    </row>
    <row r="556" spans="1:19" x14ac:dyDescent="0.35">
      <c r="A556" s="75"/>
      <c r="B556" s="77"/>
      <c r="C556" s="77"/>
      <c r="D556" s="77"/>
      <c r="E556" s="77"/>
      <c r="F556" s="77"/>
      <c r="G556" s="77"/>
      <c r="H556" s="77"/>
      <c r="I556" s="77"/>
      <c r="J556" s="77"/>
      <c r="K556" s="86">
        <f t="shared" si="14"/>
        <v>0</v>
      </c>
      <c r="L556" s="66"/>
    </row>
    <row r="557" spans="1:19" x14ac:dyDescent="0.35">
      <c r="A557" s="75"/>
      <c r="B557" s="77"/>
      <c r="C557" s="77"/>
      <c r="D557" s="77"/>
      <c r="E557" s="77"/>
      <c r="F557" s="77"/>
      <c r="G557" s="77"/>
      <c r="H557" s="77"/>
      <c r="I557" s="77"/>
      <c r="J557" s="77"/>
      <c r="K557" s="86">
        <f t="shared" si="14"/>
        <v>0</v>
      </c>
      <c r="L557" s="66"/>
    </row>
    <row r="558" spans="1:19" x14ac:dyDescent="0.35">
      <c r="A558" s="75"/>
      <c r="B558" s="77"/>
      <c r="C558" s="77"/>
      <c r="D558" s="77"/>
      <c r="E558" s="77"/>
      <c r="F558" s="77"/>
      <c r="G558" s="77"/>
      <c r="H558" s="77"/>
      <c r="I558" s="77"/>
      <c r="J558" s="77"/>
      <c r="K558" s="86">
        <f t="shared" si="14"/>
        <v>0</v>
      </c>
      <c r="L558" s="66"/>
    </row>
    <row r="559" spans="1:19" ht="16" thickBot="1" x14ac:dyDescent="0.4">
      <c r="A559" s="75"/>
      <c r="B559" s="77"/>
      <c r="C559" s="77"/>
      <c r="D559" s="77"/>
      <c r="E559" s="77"/>
      <c r="F559" s="77"/>
      <c r="G559" s="77"/>
      <c r="H559" s="77"/>
      <c r="I559" s="77"/>
      <c r="J559" s="77"/>
      <c r="K559" s="89">
        <f t="shared" si="14"/>
        <v>0</v>
      </c>
      <c r="L559" s="66"/>
      <c r="M559" s="66"/>
      <c r="N559" s="66"/>
      <c r="O559" s="66"/>
      <c r="P559" s="66"/>
      <c r="Q559" s="66"/>
      <c r="R559" s="66"/>
    </row>
    <row r="560" spans="1:19" ht="16.5" thickTop="1" thickBot="1" x14ac:dyDescent="0.4">
      <c r="A560" s="75"/>
      <c r="B560" s="77"/>
      <c r="C560" s="77"/>
      <c r="D560" s="77"/>
      <c r="E560" s="77"/>
      <c r="F560" s="77"/>
      <c r="G560" s="77"/>
      <c r="H560" s="77"/>
      <c r="I560" s="77"/>
      <c r="J560" s="77"/>
      <c r="K560" s="90" t="s">
        <v>66</v>
      </c>
      <c r="L560" s="91" t="s">
        <v>179</v>
      </c>
      <c r="M560" s="91" t="s">
        <v>84</v>
      </c>
      <c r="N560" s="91" t="s">
        <v>49</v>
      </c>
      <c r="O560" s="92" t="s">
        <v>33</v>
      </c>
      <c r="P560" s="91" t="s">
        <v>251</v>
      </c>
      <c r="Q560" s="92" t="s">
        <v>57</v>
      </c>
      <c r="R560" s="93" t="s">
        <v>261</v>
      </c>
      <c r="S560" s="66"/>
    </row>
    <row r="561" spans="1:19" x14ac:dyDescent="0.35">
      <c r="A561" s="1"/>
      <c r="B561" s="9" t="s">
        <v>143</v>
      </c>
      <c r="C561" s="9"/>
      <c r="D561" s="9"/>
      <c r="E561" s="9"/>
      <c r="F561" s="9" t="s">
        <v>59</v>
      </c>
      <c r="G561" s="9" t="s">
        <v>34</v>
      </c>
      <c r="H561" s="9" t="s">
        <v>256</v>
      </c>
      <c r="I561" s="9" t="s">
        <v>58</v>
      </c>
      <c r="J561" s="9" t="s">
        <v>262</v>
      </c>
      <c r="K561" s="94" t="s">
        <v>177</v>
      </c>
      <c r="L561" s="87" t="s">
        <v>177</v>
      </c>
      <c r="M561" s="87" t="s">
        <v>177</v>
      </c>
      <c r="N561" s="87" t="s">
        <v>177</v>
      </c>
      <c r="O561" s="87" t="s">
        <v>177</v>
      </c>
      <c r="P561" s="87" t="s">
        <v>177</v>
      </c>
      <c r="Q561" s="87" t="s">
        <v>177</v>
      </c>
      <c r="R561" s="95" t="s">
        <v>177</v>
      </c>
      <c r="S561" s="66"/>
    </row>
    <row r="562" spans="1:19" x14ac:dyDescent="0.35">
      <c r="A562" s="3"/>
      <c r="B562" s="6">
        <f>SUM(B481:B560)</f>
        <v>0</v>
      </c>
      <c r="C562" s="6" t="s">
        <v>179</v>
      </c>
      <c r="D562" s="6" t="s">
        <v>84</v>
      </c>
      <c r="E562" s="6" t="s">
        <v>49</v>
      </c>
      <c r="F562" s="13" t="e">
        <f>AVERAGE(F481:F560)</f>
        <v>#DIV/0!</v>
      </c>
      <c r="G562" s="21" t="e">
        <f>AVERAGE(G481:G560)</f>
        <v>#DIV/0!</v>
      </c>
      <c r="H562" s="21" t="e">
        <f>AVERAGE(H481:H560)</f>
        <v>#DIV/0!</v>
      </c>
      <c r="I562" s="21" t="e">
        <f>AVERAGE(I481:I560)</f>
        <v>#DIV/0!</v>
      </c>
      <c r="J562" s="21" t="e">
        <f>AVERAGE(J481:J560)</f>
        <v>#DIV/0!</v>
      </c>
      <c r="K562" s="94" t="s">
        <v>186</v>
      </c>
      <c r="L562" s="87" t="s">
        <v>186</v>
      </c>
      <c r="M562" s="87" t="s">
        <v>186</v>
      </c>
      <c r="N562" s="87" t="s">
        <v>186</v>
      </c>
      <c r="O562" s="87" t="s">
        <v>186</v>
      </c>
      <c r="P562" s="87" t="s">
        <v>186</v>
      </c>
      <c r="Q562" s="87" t="s">
        <v>186</v>
      </c>
      <c r="R562" s="95" t="s">
        <v>186</v>
      </c>
      <c r="S562" s="66"/>
    </row>
    <row r="563" spans="1:19" x14ac:dyDescent="0.35">
      <c r="A563" s="3"/>
      <c r="B563" s="6" t="s">
        <v>182</v>
      </c>
      <c r="C563" s="6" t="s">
        <v>183</v>
      </c>
      <c r="D563" s="6" t="s">
        <v>183</v>
      </c>
      <c r="E563" s="6" t="s">
        <v>183</v>
      </c>
      <c r="F563" s="6"/>
      <c r="G563" s="6" t="s">
        <v>184</v>
      </c>
      <c r="H563" s="6" t="s">
        <v>252</v>
      </c>
      <c r="I563" s="6" t="s">
        <v>185</v>
      </c>
      <c r="J563" s="6" t="s">
        <v>263</v>
      </c>
      <c r="K563" s="94" t="s">
        <v>177</v>
      </c>
      <c r="L563" s="87" t="s">
        <v>177</v>
      </c>
      <c r="M563" s="87" t="s">
        <v>177</v>
      </c>
      <c r="N563" s="87" t="s">
        <v>177</v>
      </c>
      <c r="O563" s="87" t="s">
        <v>177</v>
      </c>
      <c r="P563" s="87" t="s">
        <v>177</v>
      </c>
      <c r="Q563" s="87" t="s">
        <v>177</v>
      </c>
      <c r="R563" s="95" t="s">
        <v>177</v>
      </c>
      <c r="S563" s="66"/>
    </row>
    <row r="564" spans="1:19" x14ac:dyDescent="0.35">
      <c r="A564" s="3"/>
      <c r="B564" s="6">
        <f>DSUM(A480:B560,2,K561:K562)</f>
        <v>0</v>
      </c>
      <c r="C564" s="6" t="e">
        <f>DAVERAGE(A480:C560,3,L561:L562)</f>
        <v>#DIV/0!</v>
      </c>
      <c r="D564" s="6" t="e">
        <f>DAVERAGE(A480:D560,4,M561:M562)</f>
        <v>#DIV/0!</v>
      </c>
      <c r="E564" s="13" t="e">
        <f>DAVERAGE(A480:E560,5,N561:N562)</f>
        <v>#DIV/0!</v>
      </c>
      <c r="F564" s="6"/>
      <c r="G564" s="6" t="e">
        <f>DAVERAGE(A480:G560,7,O561:O562)</f>
        <v>#DIV/0!</v>
      </c>
      <c r="H564" s="6" t="e">
        <f>DAVERAGE(A480:H560,8,P561:P562)</f>
        <v>#DIV/0!</v>
      </c>
      <c r="I564" s="6" t="e">
        <f>DAVERAGE(A480:I560,9,Q561:Q562)</f>
        <v>#DIV/0!</v>
      </c>
      <c r="J564" s="6" t="e">
        <f>DAVERAGE(A480:J560,10,R561:R562)</f>
        <v>#DIV/0!</v>
      </c>
      <c r="K564" s="94" t="s">
        <v>187</v>
      </c>
      <c r="L564" s="87" t="s">
        <v>187</v>
      </c>
      <c r="M564" s="87" t="s">
        <v>187</v>
      </c>
      <c r="N564" s="87" t="s">
        <v>187</v>
      </c>
      <c r="O564" s="87" t="s">
        <v>187</v>
      </c>
      <c r="P564" s="87" t="s">
        <v>187</v>
      </c>
      <c r="Q564" s="87" t="s">
        <v>187</v>
      </c>
      <c r="R564" s="95" t="s">
        <v>187</v>
      </c>
      <c r="S564" s="66"/>
    </row>
    <row r="565" spans="1:19" x14ac:dyDescent="0.35">
      <c r="A565" s="3"/>
      <c r="B565" s="6" t="s">
        <v>189</v>
      </c>
      <c r="C565" s="6" t="s">
        <v>190</v>
      </c>
      <c r="D565" s="6" t="s">
        <v>190</v>
      </c>
      <c r="E565" s="13" t="s">
        <v>190</v>
      </c>
      <c r="F565" s="6"/>
      <c r="G565" s="6" t="s">
        <v>191</v>
      </c>
      <c r="H565" s="6" t="s">
        <v>253</v>
      </c>
      <c r="I565" s="6" t="s">
        <v>192</v>
      </c>
      <c r="J565" s="6" t="s">
        <v>264</v>
      </c>
      <c r="K565" s="94" t="s">
        <v>177</v>
      </c>
      <c r="L565" s="87" t="s">
        <v>177</v>
      </c>
      <c r="M565" s="87" t="s">
        <v>177</v>
      </c>
      <c r="N565" s="87" t="s">
        <v>177</v>
      </c>
      <c r="O565" s="87" t="s">
        <v>177</v>
      </c>
      <c r="P565" s="87" t="s">
        <v>177</v>
      </c>
      <c r="Q565" s="87" t="s">
        <v>177</v>
      </c>
      <c r="R565" s="95" t="s">
        <v>177</v>
      </c>
      <c r="S565" s="66"/>
    </row>
    <row r="566" spans="1:19" x14ac:dyDescent="0.35">
      <c r="A566" s="3"/>
      <c r="B566" s="6">
        <f>DSUM(A480:B560,2,K563:K564)</f>
        <v>0</v>
      </c>
      <c r="C566" s="13" t="e">
        <f>DAVERAGE(A480:C560,3,L563:L564)</f>
        <v>#DIV/0!</v>
      </c>
      <c r="D566" s="6" t="e">
        <f>DAVERAGE(A480:D560,4,M563:M564)</f>
        <v>#DIV/0!</v>
      </c>
      <c r="E566" s="13" t="e">
        <f>DAVERAGE(A480:E560,5,N563:N564)</f>
        <v>#DIV/0!</v>
      </c>
      <c r="F566" s="6"/>
      <c r="G566" s="6" t="e">
        <f>DAVERAGE(A480:G560,7,O563:O564)</f>
        <v>#DIV/0!</v>
      </c>
      <c r="H566" s="6" t="e">
        <f>DAVERAGE(A480:H560,8,P563:P564)</f>
        <v>#DIV/0!</v>
      </c>
      <c r="I566" s="6" t="e">
        <f>DAVERAGE(A480:I560,9,Q563:Q564)</f>
        <v>#DIV/0!</v>
      </c>
      <c r="J566" s="6" t="e">
        <f>DAVERAGE(A480:J560,10,R563:R564)</f>
        <v>#DIV/0!</v>
      </c>
      <c r="K566" s="94" t="s">
        <v>188</v>
      </c>
      <c r="L566" s="87" t="s">
        <v>188</v>
      </c>
      <c r="M566" s="87" t="s">
        <v>188</v>
      </c>
      <c r="N566" s="87" t="s">
        <v>188</v>
      </c>
      <c r="O566" s="87" t="s">
        <v>188</v>
      </c>
      <c r="P566" s="87" t="s">
        <v>188</v>
      </c>
      <c r="Q566" s="87" t="s">
        <v>188</v>
      </c>
      <c r="R566" s="95" t="s">
        <v>188</v>
      </c>
      <c r="S566" s="66"/>
    </row>
    <row r="567" spans="1:19" x14ac:dyDescent="0.35">
      <c r="A567" s="3"/>
      <c r="B567" s="6" t="s">
        <v>193</v>
      </c>
      <c r="C567" s="6" t="s">
        <v>194</v>
      </c>
      <c r="D567" s="6" t="s">
        <v>194</v>
      </c>
      <c r="E567" s="13" t="s">
        <v>194</v>
      </c>
      <c r="F567" s="6"/>
      <c r="G567" s="6" t="s">
        <v>195</v>
      </c>
      <c r="H567" s="6" t="s">
        <v>254</v>
      </c>
      <c r="I567" s="6" t="s">
        <v>196</v>
      </c>
      <c r="J567" s="6" t="s">
        <v>265</v>
      </c>
      <c r="K567" s="96" t="s">
        <v>177</v>
      </c>
      <c r="L567" s="88" t="s">
        <v>177</v>
      </c>
      <c r="M567" s="88" t="s">
        <v>177</v>
      </c>
      <c r="N567" s="88" t="s">
        <v>177</v>
      </c>
      <c r="O567" s="88" t="s">
        <v>177</v>
      </c>
      <c r="P567" s="88" t="s">
        <v>177</v>
      </c>
      <c r="Q567" s="88" t="s">
        <v>177</v>
      </c>
      <c r="R567" s="97" t="s">
        <v>177</v>
      </c>
      <c r="S567" s="66"/>
    </row>
    <row r="568" spans="1:19" ht="16" thickBot="1" x14ac:dyDescent="0.4">
      <c r="A568" s="3"/>
      <c r="B568" s="6">
        <f>DSUM(A480:B560,2,K565:K566)</f>
        <v>0</v>
      </c>
      <c r="C568" s="6" t="e">
        <f>DAVERAGE(A480:C560,3,L565:L566)</f>
        <v>#DIV/0!</v>
      </c>
      <c r="D568" s="6" t="e">
        <f>DAVERAGE(A480:D560,4,M565:M566)</f>
        <v>#DIV/0!</v>
      </c>
      <c r="E568" s="13" t="e">
        <f>DAVERAGE(A480:E560,5,N565:N566)</f>
        <v>#DIV/0!</v>
      </c>
      <c r="F568" s="6"/>
      <c r="G568" s="6" t="e">
        <f>DAVERAGE(A480:G560,7,O565:O566)</f>
        <v>#DIV/0!</v>
      </c>
      <c r="H568" s="6" t="e">
        <f>DAVERAGE(A480:H560,8,P565:P566)</f>
        <v>#DIV/0!</v>
      </c>
      <c r="I568" s="6" t="e">
        <f>DAVERAGE(A480:I560,9,Q565:Q566)</f>
        <v>#DIV/0!</v>
      </c>
      <c r="J568" s="6" t="e">
        <f>DAVERAGE(A480:J560,10,R565:R566)</f>
        <v>#DIV/0!</v>
      </c>
      <c r="K568" s="98" t="s">
        <v>198</v>
      </c>
      <c r="L568" s="99" t="s">
        <v>198</v>
      </c>
      <c r="M568" s="99" t="s">
        <v>198</v>
      </c>
      <c r="N568" s="99" t="s">
        <v>198</v>
      </c>
      <c r="O568" s="99" t="s">
        <v>198</v>
      </c>
      <c r="P568" s="99" t="s">
        <v>198</v>
      </c>
      <c r="Q568" s="99" t="s">
        <v>198</v>
      </c>
      <c r="R568" s="100" t="s">
        <v>198</v>
      </c>
      <c r="S568" s="66"/>
    </row>
    <row r="569" spans="1:19" ht="16" thickTop="1" x14ac:dyDescent="0.35">
      <c r="A569" s="3"/>
      <c r="B569" s="6" t="s">
        <v>199</v>
      </c>
      <c r="C569" s="6" t="s">
        <v>200</v>
      </c>
      <c r="D569" s="6" t="s">
        <v>200</v>
      </c>
      <c r="E569" s="13" t="s">
        <v>200</v>
      </c>
      <c r="F569" s="6"/>
      <c r="G569" s="6" t="s">
        <v>201</v>
      </c>
      <c r="H569" s="6" t="s">
        <v>255</v>
      </c>
      <c r="I569" s="6" t="s">
        <v>202</v>
      </c>
      <c r="J569" s="6" t="s">
        <v>266</v>
      </c>
      <c r="K569" s="79"/>
      <c r="L569" s="80"/>
      <c r="M569" s="80"/>
      <c r="N569" s="80"/>
      <c r="O569" s="66"/>
      <c r="P569" s="66"/>
      <c r="Q569" s="66"/>
      <c r="R569" s="66"/>
    </row>
    <row r="570" spans="1:19" ht="16" thickBot="1" x14ac:dyDescent="0.4">
      <c r="A570" s="3"/>
      <c r="B570" s="6">
        <f>DSUM(A480:B560,2,K567:K568)</f>
        <v>0</v>
      </c>
      <c r="C570" s="6" t="e">
        <f>DAVERAGE(A480:C560,3,L567:L568)</f>
        <v>#DIV/0!</v>
      </c>
      <c r="D570" s="6" t="e">
        <f>DAVERAGE(A480:D560,4,M567:M568)</f>
        <v>#DIV/0!</v>
      </c>
      <c r="E570" s="13" t="e">
        <f>DAVERAGE(A480:E560,5,N567:N568)</f>
        <v>#DIV/0!</v>
      </c>
      <c r="F570" s="6"/>
      <c r="G570" s="6" t="e">
        <f>DAVERAGE(A480:G560,7,O567:O568)</f>
        <v>#DIV/0!</v>
      </c>
      <c r="H570" s="6" t="e">
        <f>DAVERAGE(A480:H560,8,P567:P568)</f>
        <v>#DIV/0!</v>
      </c>
      <c r="I570" s="6" t="e">
        <f>DAVERAGE(A480:I560,9,Q567:Q568)</f>
        <v>#DIV/0!</v>
      </c>
      <c r="J570" s="6" t="e">
        <f>DAVERAGE(A480:J560,10,R567:R568)</f>
        <v>#DIV/0!</v>
      </c>
      <c r="K570" s="22"/>
      <c r="L570" s="66"/>
      <c r="M570" s="66"/>
    </row>
    <row r="571" spans="1:19" ht="16.5" thickTop="1" thickBot="1" x14ac:dyDescent="0.4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22"/>
    </row>
    <row r="572" spans="1:19" ht="16.5" thickTop="1" thickBot="1" x14ac:dyDescent="0.4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22"/>
    </row>
    <row r="573" spans="1:19" ht="16.5" thickTop="1" thickBot="1" x14ac:dyDescent="0.4">
      <c r="A573" s="139" t="s">
        <v>210</v>
      </c>
      <c r="B573" s="7"/>
      <c r="C573" s="7"/>
      <c r="D573" s="7"/>
      <c r="E573" s="7"/>
      <c r="F573" s="7"/>
      <c r="G573" s="7"/>
      <c r="H573" s="7"/>
      <c r="I573" s="7"/>
      <c r="J573" s="7"/>
      <c r="K573" s="22"/>
    </row>
    <row r="574" spans="1:19" x14ac:dyDescent="0.35">
      <c r="A574" s="138" t="s">
        <v>119</v>
      </c>
      <c r="B574" s="1"/>
      <c r="C574" s="10" t="s">
        <v>35</v>
      </c>
      <c r="D574" s="73"/>
      <c r="E574" s="1" t="s">
        <v>52</v>
      </c>
      <c r="F574" s="73"/>
      <c r="G574" s="1" t="s">
        <v>133</v>
      </c>
      <c r="H574" s="1"/>
      <c r="I574" s="1">
        <f>F574-D574</f>
        <v>0</v>
      </c>
      <c r="J574" s="231"/>
      <c r="K574" s="22"/>
    </row>
    <row r="575" spans="1:19" x14ac:dyDescent="0.35">
      <c r="A575" s="178" t="s">
        <v>237</v>
      </c>
      <c r="B575" s="234"/>
      <c r="C575" s="6" t="s">
        <v>106</v>
      </c>
      <c r="D575" s="3"/>
      <c r="E575" s="75"/>
      <c r="F575" s="256"/>
      <c r="G575" s="256"/>
      <c r="H575" s="256"/>
      <c r="I575" s="256"/>
      <c r="J575" s="257"/>
      <c r="K575" s="22"/>
    </row>
    <row r="576" spans="1:19" x14ac:dyDescent="0.35">
      <c r="A576" s="144" t="s">
        <v>238</v>
      </c>
      <c r="B576" s="235"/>
      <c r="C576" s="11" t="s">
        <v>64</v>
      </c>
      <c r="E576" s="156"/>
      <c r="F576" s="8"/>
      <c r="G576" s="8"/>
      <c r="H576" s="8"/>
      <c r="I576" s="8"/>
      <c r="J576" s="8"/>
      <c r="K576" s="22"/>
    </row>
    <row r="577" spans="1:11" x14ac:dyDescent="0.35">
      <c r="A577" s="170" t="s">
        <v>239</v>
      </c>
      <c r="B577" s="74"/>
      <c r="C577" s="11" t="s">
        <v>243</v>
      </c>
      <c r="E577" s="156"/>
      <c r="F577" s="8"/>
      <c r="G577" s="8"/>
      <c r="H577" s="8"/>
      <c r="I577" s="8"/>
      <c r="J577" s="8"/>
      <c r="K577" s="22"/>
    </row>
    <row r="578" spans="1:11" x14ac:dyDescent="0.35">
      <c r="C578" s="11" t="s">
        <v>244</v>
      </c>
      <c r="E578" s="156"/>
      <c r="F578" s="8"/>
      <c r="G578" s="8"/>
      <c r="H578" s="8"/>
      <c r="I578" s="8"/>
      <c r="J578" s="8"/>
      <c r="K578" s="22"/>
    </row>
    <row r="579" spans="1:11" x14ac:dyDescent="0.35">
      <c r="A579" s="3" t="s">
        <v>164</v>
      </c>
      <c r="B579" s="75"/>
      <c r="C579" s="11" t="s">
        <v>70</v>
      </c>
      <c r="E579" s="156"/>
      <c r="F579" s="8"/>
      <c r="G579" s="8"/>
      <c r="H579" s="8"/>
      <c r="I579" s="8"/>
      <c r="J579" s="8"/>
      <c r="K579" s="22"/>
    </row>
    <row r="580" spans="1:11" x14ac:dyDescent="0.35">
      <c r="C580" s="179" t="s">
        <v>250</v>
      </c>
      <c r="E580" s="214"/>
      <c r="F580" s="180"/>
      <c r="G580" s="8"/>
      <c r="H580" s="8"/>
      <c r="I580" s="8"/>
      <c r="J580" s="8"/>
      <c r="K580" s="22"/>
    </row>
    <row r="581" spans="1:11" ht="16" thickBot="1" x14ac:dyDescent="0.4">
      <c r="A581" s="170"/>
      <c r="B581" s="225"/>
      <c r="C581" s="179" t="s">
        <v>240</v>
      </c>
      <c r="D581" s="26"/>
      <c r="E581" s="215"/>
      <c r="F581" s="26" t="s">
        <v>74</v>
      </c>
      <c r="G581" s="26" t="s">
        <v>53</v>
      </c>
      <c r="H581" s="26"/>
      <c r="I581" s="78"/>
      <c r="J581" s="26" t="s">
        <v>80</v>
      </c>
      <c r="K581" s="22"/>
    </row>
    <row r="582" spans="1:11" ht="16" thickTop="1" x14ac:dyDescent="0.35">
      <c r="A582" s="54" t="s">
        <v>204</v>
      </c>
      <c r="B582" s="7"/>
      <c r="C582" s="7"/>
      <c r="D582" s="7"/>
      <c r="F582" s="66"/>
      <c r="I582" s="66"/>
      <c r="J582" s="7"/>
      <c r="K582" s="22"/>
    </row>
    <row r="583" spans="1:11" x14ac:dyDescent="0.35">
      <c r="A583" s="114" t="s">
        <v>144</v>
      </c>
      <c r="B583" s="115" t="s">
        <v>43</v>
      </c>
      <c r="C583" s="116" t="s">
        <v>91</v>
      </c>
      <c r="D583" s="115" t="s">
        <v>44</v>
      </c>
      <c r="E583" s="115" t="s">
        <v>147</v>
      </c>
      <c r="F583" s="115" t="s">
        <v>42</v>
      </c>
      <c r="G583" s="116" t="s">
        <v>149</v>
      </c>
      <c r="H583" s="115" t="s">
        <v>205</v>
      </c>
      <c r="I583" s="115" t="s">
        <v>38</v>
      </c>
      <c r="J583" s="227"/>
      <c r="K583" s="22"/>
    </row>
    <row r="584" spans="1:11" ht="16" thickBot="1" x14ac:dyDescent="0.4">
      <c r="A584" s="118"/>
      <c r="B584" s="119"/>
      <c r="C584" s="120"/>
      <c r="D584" s="119"/>
      <c r="E584" s="119"/>
      <c r="F584" s="119"/>
      <c r="G584" s="130"/>
      <c r="H584" s="119"/>
      <c r="I584" s="119"/>
      <c r="J584" s="228"/>
      <c r="K584" s="22"/>
    </row>
    <row r="585" spans="1:11" ht="16" thickTop="1" x14ac:dyDescent="0.35">
      <c r="A585" s="11" t="s">
        <v>146</v>
      </c>
      <c r="B585" s="66"/>
      <c r="C585" s="66"/>
      <c r="D585" s="66"/>
      <c r="E585" s="117"/>
      <c r="F585" s="65" t="s">
        <v>135</v>
      </c>
      <c r="G585" s="66"/>
      <c r="H585" s="66"/>
      <c r="I585" s="66"/>
      <c r="J585" s="66">
        <f>J21</f>
        <v>0</v>
      </c>
      <c r="K585" s="22"/>
    </row>
    <row r="586" spans="1:11" x14ac:dyDescent="0.35">
      <c r="A586" s="16" t="s">
        <v>7</v>
      </c>
      <c r="F586" s="17" t="s">
        <v>87</v>
      </c>
      <c r="K586" s="22"/>
    </row>
    <row r="587" spans="1:11" x14ac:dyDescent="0.35">
      <c r="A587" s="17" t="s">
        <v>11</v>
      </c>
      <c r="F587" s="17" t="s">
        <v>40</v>
      </c>
      <c r="K587" s="22"/>
    </row>
    <row r="588" spans="1:11" x14ac:dyDescent="0.35">
      <c r="A588" s="17" t="s">
        <v>13</v>
      </c>
      <c r="F588" s="17" t="s">
        <v>46</v>
      </c>
      <c r="K588" s="22"/>
    </row>
    <row r="589" spans="1:11" x14ac:dyDescent="0.35">
      <c r="A589" s="17" t="s">
        <v>15</v>
      </c>
      <c r="F589" s="18" t="s">
        <v>82</v>
      </c>
      <c r="K589" s="22"/>
    </row>
    <row r="590" spans="1:11" x14ac:dyDescent="0.35">
      <c r="A590" s="11"/>
      <c r="B590" s="19" t="s">
        <v>21</v>
      </c>
      <c r="F590" s="11"/>
      <c r="K590" s="22"/>
    </row>
    <row r="591" spans="1:11" x14ac:dyDescent="0.35">
      <c r="A591" s="7" t="s">
        <v>119</v>
      </c>
      <c r="B591" s="7"/>
      <c r="C591" s="7" t="s">
        <v>62</v>
      </c>
      <c r="D591" s="7"/>
      <c r="E591" s="7"/>
      <c r="F591" s="7"/>
      <c r="G591" s="7"/>
      <c r="H591" s="7"/>
      <c r="I591" s="7"/>
      <c r="J591" s="7"/>
      <c r="K591" s="22"/>
    </row>
    <row r="592" spans="1:11" x14ac:dyDescent="0.35">
      <c r="A592" s="7" t="s">
        <v>206</v>
      </c>
      <c r="B592" s="5" t="s">
        <v>66</v>
      </c>
      <c r="C592" s="5" t="s">
        <v>179</v>
      </c>
      <c r="D592" s="5" t="s">
        <v>208</v>
      </c>
      <c r="E592" s="5" t="s">
        <v>49</v>
      </c>
      <c r="F592" s="5" t="s">
        <v>207</v>
      </c>
      <c r="G592" s="20" t="s">
        <v>33</v>
      </c>
      <c r="H592" s="20" t="s">
        <v>251</v>
      </c>
      <c r="I592" s="20" t="s">
        <v>57</v>
      </c>
      <c r="J592" s="20" t="s">
        <v>261</v>
      </c>
      <c r="K592" s="22" t="s">
        <v>152</v>
      </c>
    </row>
    <row r="593" spans="1:12" x14ac:dyDescent="0.35">
      <c r="A593" s="76"/>
      <c r="B593" s="76"/>
      <c r="C593" s="76"/>
      <c r="D593" s="76"/>
      <c r="E593" s="76"/>
      <c r="F593" s="76"/>
      <c r="G593" s="76"/>
      <c r="H593" s="76"/>
      <c r="I593" s="76"/>
      <c r="J593" s="76"/>
      <c r="K593" s="86">
        <f t="shared" ref="K593:K624" si="15">SUM(G593:J593)</f>
        <v>0</v>
      </c>
      <c r="L593" s="66"/>
    </row>
    <row r="594" spans="1:12" x14ac:dyDescent="0.35">
      <c r="A594" s="76"/>
      <c r="B594" s="76"/>
      <c r="C594" s="76"/>
      <c r="D594" s="76"/>
      <c r="E594" s="76"/>
      <c r="F594" s="76"/>
      <c r="G594" s="76"/>
      <c r="H594" s="76"/>
      <c r="I594" s="76"/>
      <c r="J594" s="76"/>
      <c r="K594" s="86">
        <f t="shared" si="15"/>
        <v>0</v>
      </c>
      <c r="L594" s="66"/>
    </row>
    <row r="595" spans="1:12" x14ac:dyDescent="0.35">
      <c r="A595" s="76"/>
      <c r="B595" s="76"/>
      <c r="C595" s="76"/>
      <c r="D595" s="76"/>
      <c r="E595" s="76"/>
      <c r="F595" s="76"/>
      <c r="G595" s="76"/>
      <c r="H595" s="76"/>
      <c r="I595" s="76"/>
      <c r="J595" s="76"/>
      <c r="K595" s="86">
        <f t="shared" si="15"/>
        <v>0</v>
      </c>
      <c r="L595" s="66"/>
    </row>
    <row r="596" spans="1:12" x14ac:dyDescent="0.35">
      <c r="A596" s="76"/>
      <c r="B596" s="76"/>
      <c r="C596" s="76"/>
      <c r="D596" s="76"/>
      <c r="E596" s="76"/>
      <c r="F596" s="76"/>
      <c r="G596" s="76"/>
      <c r="H596" s="76"/>
      <c r="I596" s="76"/>
      <c r="J596" s="76"/>
      <c r="K596" s="86">
        <f t="shared" si="15"/>
        <v>0</v>
      </c>
      <c r="L596" s="66"/>
    </row>
    <row r="597" spans="1:12" x14ac:dyDescent="0.35">
      <c r="A597" s="76"/>
      <c r="B597" s="76"/>
      <c r="C597" s="76"/>
      <c r="D597" s="76"/>
      <c r="E597" s="76"/>
      <c r="F597" s="76"/>
      <c r="G597" s="76"/>
      <c r="H597" s="76"/>
      <c r="I597" s="76"/>
      <c r="J597" s="76"/>
      <c r="K597" s="86">
        <f t="shared" si="15"/>
        <v>0</v>
      </c>
      <c r="L597" s="66"/>
    </row>
    <row r="598" spans="1:12" x14ac:dyDescent="0.35">
      <c r="A598" s="75"/>
      <c r="B598" s="77"/>
      <c r="C598" s="77"/>
      <c r="D598" s="77"/>
      <c r="E598" s="77"/>
      <c r="F598" s="77"/>
      <c r="G598" s="77"/>
      <c r="H598" s="77"/>
      <c r="I598" s="77"/>
      <c r="J598" s="77"/>
      <c r="K598" s="86">
        <f t="shared" si="15"/>
        <v>0</v>
      </c>
      <c r="L598" s="66"/>
    </row>
    <row r="599" spans="1:12" x14ac:dyDescent="0.35">
      <c r="A599" s="75"/>
      <c r="B599" s="77"/>
      <c r="C599" s="77"/>
      <c r="D599" s="77"/>
      <c r="E599" s="77"/>
      <c r="F599" s="77"/>
      <c r="G599" s="77"/>
      <c r="H599" s="77"/>
      <c r="I599" s="77"/>
      <c r="J599" s="77"/>
      <c r="K599" s="86">
        <f t="shared" si="15"/>
        <v>0</v>
      </c>
      <c r="L599" s="66"/>
    </row>
    <row r="600" spans="1:12" x14ac:dyDescent="0.35">
      <c r="A600" s="75"/>
      <c r="B600" s="77"/>
      <c r="C600" s="77"/>
      <c r="D600" s="77"/>
      <c r="E600" s="77"/>
      <c r="F600" s="77"/>
      <c r="G600" s="77"/>
      <c r="H600" s="77"/>
      <c r="I600" s="77"/>
      <c r="J600" s="77"/>
      <c r="K600" s="86">
        <f t="shared" si="15"/>
        <v>0</v>
      </c>
      <c r="L600" s="66"/>
    </row>
    <row r="601" spans="1:12" x14ac:dyDescent="0.35">
      <c r="A601" s="75"/>
      <c r="B601" s="77"/>
      <c r="C601" s="77"/>
      <c r="D601" s="77"/>
      <c r="E601" s="77"/>
      <c r="F601" s="77"/>
      <c r="G601" s="77"/>
      <c r="H601" s="77"/>
      <c r="I601" s="77"/>
      <c r="J601" s="77"/>
      <c r="K601" s="86">
        <f t="shared" si="15"/>
        <v>0</v>
      </c>
      <c r="L601" s="66"/>
    </row>
    <row r="602" spans="1:12" x14ac:dyDescent="0.35">
      <c r="A602" s="75"/>
      <c r="B602" s="77"/>
      <c r="C602" s="77"/>
      <c r="D602" s="77"/>
      <c r="E602" s="77"/>
      <c r="F602" s="77"/>
      <c r="G602" s="77"/>
      <c r="H602" s="77"/>
      <c r="I602" s="77"/>
      <c r="J602" s="77"/>
      <c r="K602" s="86">
        <f t="shared" si="15"/>
        <v>0</v>
      </c>
      <c r="L602" s="66"/>
    </row>
    <row r="603" spans="1:12" x14ac:dyDescent="0.35">
      <c r="A603" s="75"/>
      <c r="B603" s="77"/>
      <c r="C603" s="77"/>
      <c r="D603" s="77"/>
      <c r="E603" s="77"/>
      <c r="F603" s="77"/>
      <c r="G603" s="77"/>
      <c r="H603" s="77"/>
      <c r="I603" s="77"/>
      <c r="J603" s="77"/>
      <c r="K603" s="86">
        <f t="shared" si="15"/>
        <v>0</v>
      </c>
      <c r="L603" s="66"/>
    </row>
    <row r="604" spans="1:12" x14ac:dyDescent="0.35">
      <c r="A604" s="75"/>
      <c r="B604" s="77"/>
      <c r="C604" s="77"/>
      <c r="D604" s="77"/>
      <c r="E604" s="77"/>
      <c r="F604" s="77"/>
      <c r="G604" s="77"/>
      <c r="H604" s="77"/>
      <c r="I604" s="77"/>
      <c r="J604" s="77"/>
      <c r="K604" s="86">
        <f t="shared" si="15"/>
        <v>0</v>
      </c>
      <c r="L604" s="66"/>
    </row>
    <row r="605" spans="1:12" x14ac:dyDescent="0.35">
      <c r="A605" s="75"/>
      <c r="B605" s="77"/>
      <c r="C605" s="77"/>
      <c r="D605" s="77"/>
      <c r="E605" s="77"/>
      <c r="F605" s="77"/>
      <c r="G605" s="77"/>
      <c r="H605" s="77"/>
      <c r="I605" s="77"/>
      <c r="J605" s="77"/>
      <c r="K605" s="86">
        <f t="shared" si="15"/>
        <v>0</v>
      </c>
      <c r="L605" s="66"/>
    </row>
    <row r="606" spans="1:12" x14ac:dyDescent="0.35">
      <c r="A606" s="75"/>
      <c r="B606" s="77"/>
      <c r="C606" s="77"/>
      <c r="D606" s="77"/>
      <c r="E606" s="77"/>
      <c r="F606" s="77"/>
      <c r="G606" s="77"/>
      <c r="H606" s="77"/>
      <c r="I606" s="77"/>
      <c r="J606" s="77"/>
      <c r="K606" s="86">
        <f t="shared" si="15"/>
        <v>0</v>
      </c>
      <c r="L606" s="66"/>
    </row>
    <row r="607" spans="1:12" x14ac:dyDescent="0.35">
      <c r="A607" s="75"/>
      <c r="B607" s="77"/>
      <c r="C607" s="77"/>
      <c r="D607" s="77"/>
      <c r="E607" s="77"/>
      <c r="F607" s="77"/>
      <c r="G607" s="77"/>
      <c r="H607" s="77"/>
      <c r="I607" s="77"/>
      <c r="J607" s="77"/>
      <c r="K607" s="86">
        <f t="shared" si="15"/>
        <v>0</v>
      </c>
      <c r="L607" s="66"/>
    </row>
    <row r="608" spans="1:12" x14ac:dyDescent="0.35">
      <c r="A608" s="75"/>
      <c r="B608" s="77"/>
      <c r="C608" s="77"/>
      <c r="D608" s="77"/>
      <c r="E608" s="77"/>
      <c r="F608" s="77"/>
      <c r="G608" s="77"/>
      <c r="H608" s="77"/>
      <c r="I608" s="77"/>
      <c r="J608" s="77"/>
      <c r="K608" s="86">
        <f t="shared" si="15"/>
        <v>0</v>
      </c>
      <c r="L608" s="66"/>
    </row>
    <row r="609" spans="1:12" x14ac:dyDescent="0.35">
      <c r="A609" s="75"/>
      <c r="B609" s="77"/>
      <c r="C609" s="77"/>
      <c r="D609" s="77"/>
      <c r="E609" s="77"/>
      <c r="F609" s="77"/>
      <c r="G609" s="77"/>
      <c r="H609" s="77"/>
      <c r="I609" s="77"/>
      <c r="J609" s="77"/>
      <c r="K609" s="86">
        <f t="shared" si="15"/>
        <v>0</v>
      </c>
      <c r="L609" s="66"/>
    </row>
    <row r="610" spans="1:12" x14ac:dyDescent="0.35">
      <c r="A610" s="75"/>
      <c r="B610" s="77"/>
      <c r="C610" s="77"/>
      <c r="D610" s="77"/>
      <c r="E610" s="77"/>
      <c r="F610" s="77"/>
      <c r="G610" s="77"/>
      <c r="H610" s="77"/>
      <c r="I610" s="77"/>
      <c r="J610" s="77"/>
      <c r="K610" s="86">
        <f t="shared" si="15"/>
        <v>0</v>
      </c>
      <c r="L610" s="66"/>
    </row>
    <row r="611" spans="1:12" x14ac:dyDescent="0.35">
      <c r="A611" s="75"/>
      <c r="B611" s="77"/>
      <c r="C611" s="77"/>
      <c r="D611" s="77"/>
      <c r="E611" s="77"/>
      <c r="F611" s="77"/>
      <c r="G611" s="77"/>
      <c r="H611" s="77"/>
      <c r="I611" s="77"/>
      <c r="J611" s="77"/>
      <c r="K611" s="86">
        <f t="shared" si="15"/>
        <v>0</v>
      </c>
      <c r="L611" s="66"/>
    </row>
    <row r="612" spans="1:12" x14ac:dyDescent="0.35">
      <c r="A612" s="75"/>
      <c r="B612" s="77"/>
      <c r="C612" s="77"/>
      <c r="D612" s="77"/>
      <c r="E612" s="77"/>
      <c r="F612" s="77"/>
      <c r="G612" s="77"/>
      <c r="H612" s="77"/>
      <c r="I612" s="77"/>
      <c r="J612" s="77"/>
      <c r="K612" s="86">
        <f t="shared" si="15"/>
        <v>0</v>
      </c>
      <c r="L612" s="66"/>
    </row>
    <row r="613" spans="1:12" x14ac:dyDescent="0.35">
      <c r="A613" s="75"/>
      <c r="B613" s="77"/>
      <c r="C613" s="77"/>
      <c r="D613" s="77"/>
      <c r="E613" s="77"/>
      <c r="F613" s="77"/>
      <c r="G613" s="77"/>
      <c r="H613" s="77"/>
      <c r="I613" s="77"/>
      <c r="J613" s="77"/>
      <c r="K613" s="86">
        <f t="shared" si="15"/>
        <v>0</v>
      </c>
      <c r="L613" s="66"/>
    </row>
    <row r="614" spans="1:12" x14ac:dyDescent="0.35">
      <c r="A614" s="75"/>
      <c r="B614" s="77"/>
      <c r="C614" s="77"/>
      <c r="D614" s="77"/>
      <c r="E614" s="77"/>
      <c r="F614" s="77"/>
      <c r="G614" s="77"/>
      <c r="H614" s="77"/>
      <c r="I614" s="77"/>
      <c r="J614" s="77"/>
      <c r="K614" s="86">
        <f t="shared" si="15"/>
        <v>0</v>
      </c>
      <c r="L614" s="66"/>
    </row>
    <row r="615" spans="1:12" x14ac:dyDescent="0.35">
      <c r="A615" s="75"/>
      <c r="B615" s="77"/>
      <c r="C615" s="77"/>
      <c r="D615" s="77"/>
      <c r="E615" s="77"/>
      <c r="F615" s="77"/>
      <c r="G615" s="77"/>
      <c r="H615" s="77"/>
      <c r="I615" s="77"/>
      <c r="J615" s="77"/>
      <c r="K615" s="86">
        <f t="shared" si="15"/>
        <v>0</v>
      </c>
      <c r="L615" s="66"/>
    </row>
    <row r="616" spans="1:12" x14ac:dyDescent="0.35">
      <c r="A616" s="75"/>
      <c r="B616" s="77"/>
      <c r="C616" s="77"/>
      <c r="D616" s="77"/>
      <c r="E616" s="77"/>
      <c r="F616" s="77"/>
      <c r="G616" s="77"/>
      <c r="H616" s="77"/>
      <c r="I616" s="77"/>
      <c r="J616" s="77"/>
      <c r="K616" s="86">
        <f t="shared" si="15"/>
        <v>0</v>
      </c>
      <c r="L616" s="66"/>
    </row>
    <row r="617" spans="1:12" x14ac:dyDescent="0.35">
      <c r="A617" s="75"/>
      <c r="B617" s="77"/>
      <c r="C617" s="77"/>
      <c r="D617" s="77"/>
      <c r="E617" s="77"/>
      <c r="F617" s="77"/>
      <c r="G617" s="77"/>
      <c r="H617" s="77"/>
      <c r="I617" s="77"/>
      <c r="J617" s="77"/>
      <c r="K617" s="86">
        <f t="shared" si="15"/>
        <v>0</v>
      </c>
      <c r="L617" s="66"/>
    </row>
    <row r="618" spans="1:12" x14ac:dyDescent="0.35">
      <c r="A618" s="75"/>
      <c r="B618" s="77"/>
      <c r="C618" s="77"/>
      <c r="D618" s="77"/>
      <c r="E618" s="77"/>
      <c r="F618" s="77"/>
      <c r="G618" s="77"/>
      <c r="H618" s="77"/>
      <c r="I618" s="77"/>
      <c r="J618" s="77"/>
      <c r="K618" s="86">
        <f t="shared" si="15"/>
        <v>0</v>
      </c>
      <c r="L618" s="66"/>
    </row>
    <row r="619" spans="1:12" x14ac:dyDescent="0.35">
      <c r="A619" s="75"/>
      <c r="B619" s="77"/>
      <c r="C619" s="77"/>
      <c r="D619" s="77"/>
      <c r="E619" s="77"/>
      <c r="F619" s="77"/>
      <c r="G619" s="77"/>
      <c r="H619" s="77"/>
      <c r="I619" s="77"/>
      <c r="J619" s="77"/>
      <c r="K619" s="86">
        <f t="shared" si="15"/>
        <v>0</v>
      </c>
      <c r="L619" s="66"/>
    </row>
    <row r="620" spans="1:12" x14ac:dyDescent="0.35">
      <c r="A620" s="75"/>
      <c r="B620" s="77"/>
      <c r="C620" s="77"/>
      <c r="D620" s="77"/>
      <c r="E620" s="77"/>
      <c r="F620" s="77"/>
      <c r="G620" s="77"/>
      <c r="H620" s="77"/>
      <c r="I620" s="77"/>
      <c r="J620" s="77"/>
      <c r="K620" s="86">
        <f t="shared" si="15"/>
        <v>0</v>
      </c>
      <c r="L620" s="66"/>
    </row>
    <row r="621" spans="1:12" x14ac:dyDescent="0.35">
      <c r="A621" s="75"/>
      <c r="B621" s="77"/>
      <c r="C621" s="77"/>
      <c r="D621" s="77"/>
      <c r="E621" s="77"/>
      <c r="F621" s="77"/>
      <c r="G621" s="77"/>
      <c r="H621" s="77"/>
      <c r="I621" s="77"/>
      <c r="J621" s="77"/>
      <c r="K621" s="86">
        <f t="shared" si="15"/>
        <v>0</v>
      </c>
      <c r="L621" s="66"/>
    </row>
    <row r="622" spans="1:12" x14ac:dyDescent="0.35">
      <c r="A622" s="75"/>
      <c r="B622" s="77"/>
      <c r="C622" s="77"/>
      <c r="D622" s="77"/>
      <c r="E622" s="77"/>
      <c r="F622" s="77"/>
      <c r="G622" s="77"/>
      <c r="H622" s="77"/>
      <c r="I622" s="77"/>
      <c r="J622" s="77"/>
      <c r="K622" s="86">
        <f t="shared" si="15"/>
        <v>0</v>
      </c>
      <c r="L622" s="66"/>
    </row>
    <row r="623" spans="1:12" x14ac:dyDescent="0.35">
      <c r="A623" s="75"/>
      <c r="B623" s="77"/>
      <c r="C623" s="77"/>
      <c r="D623" s="77"/>
      <c r="E623" s="77"/>
      <c r="F623" s="77"/>
      <c r="G623" s="77"/>
      <c r="H623" s="77"/>
      <c r="I623" s="77"/>
      <c r="J623" s="77"/>
      <c r="K623" s="86">
        <f t="shared" si="15"/>
        <v>0</v>
      </c>
      <c r="L623" s="66"/>
    </row>
    <row r="624" spans="1:12" x14ac:dyDescent="0.35">
      <c r="A624" s="75"/>
      <c r="B624" s="77"/>
      <c r="C624" s="77"/>
      <c r="D624" s="77"/>
      <c r="E624" s="77"/>
      <c r="F624" s="77"/>
      <c r="G624" s="77"/>
      <c r="H624" s="77"/>
      <c r="I624" s="77"/>
      <c r="J624" s="77"/>
      <c r="K624" s="86">
        <f t="shared" si="15"/>
        <v>0</v>
      </c>
      <c r="L624" s="66"/>
    </row>
    <row r="625" spans="1:12" x14ac:dyDescent="0.35">
      <c r="A625" s="75"/>
      <c r="B625" s="77"/>
      <c r="C625" s="77"/>
      <c r="D625" s="77"/>
      <c r="E625" s="77"/>
      <c r="F625" s="77"/>
      <c r="G625" s="77"/>
      <c r="H625" s="77"/>
      <c r="I625" s="77"/>
      <c r="J625" s="77"/>
      <c r="K625" s="86">
        <f t="shared" ref="K625:K656" si="16">SUM(G625:J625)</f>
        <v>0</v>
      </c>
      <c r="L625" s="66"/>
    </row>
    <row r="626" spans="1:12" x14ac:dyDescent="0.35">
      <c r="A626" s="75"/>
      <c r="B626" s="77"/>
      <c r="C626" s="77"/>
      <c r="D626" s="77"/>
      <c r="E626" s="77"/>
      <c r="F626" s="77"/>
      <c r="G626" s="77"/>
      <c r="H626" s="77"/>
      <c r="I626" s="77"/>
      <c r="J626" s="77"/>
      <c r="K626" s="86">
        <f t="shared" si="16"/>
        <v>0</v>
      </c>
      <c r="L626" s="66"/>
    </row>
    <row r="627" spans="1:12" x14ac:dyDescent="0.35">
      <c r="A627" s="75"/>
      <c r="B627" s="77"/>
      <c r="C627" s="77"/>
      <c r="D627" s="77"/>
      <c r="E627" s="77"/>
      <c r="F627" s="77"/>
      <c r="G627" s="77"/>
      <c r="H627" s="77"/>
      <c r="I627" s="77"/>
      <c r="J627" s="77"/>
      <c r="K627" s="86">
        <f t="shared" si="16"/>
        <v>0</v>
      </c>
      <c r="L627" s="66"/>
    </row>
    <row r="628" spans="1:12" x14ac:dyDescent="0.35">
      <c r="A628" s="75"/>
      <c r="B628" s="77"/>
      <c r="C628" s="77"/>
      <c r="D628" s="77"/>
      <c r="E628" s="77"/>
      <c r="F628" s="77"/>
      <c r="G628" s="77"/>
      <c r="H628" s="77"/>
      <c r="I628" s="77"/>
      <c r="J628" s="77"/>
      <c r="K628" s="86">
        <f t="shared" si="16"/>
        <v>0</v>
      </c>
      <c r="L628" s="66"/>
    </row>
    <row r="629" spans="1:12" x14ac:dyDescent="0.35">
      <c r="A629" s="75"/>
      <c r="B629" s="77"/>
      <c r="C629" s="77"/>
      <c r="D629" s="77"/>
      <c r="E629" s="77"/>
      <c r="F629" s="77"/>
      <c r="G629" s="77"/>
      <c r="H629" s="77"/>
      <c r="I629" s="77"/>
      <c r="J629" s="77"/>
      <c r="K629" s="86">
        <f t="shared" si="16"/>
        <v>0</v>
      </c>
      <c r="L629" s="66"/>
    </row>
    <row r="630" spans="1:12" x14ac:dyDescent="0.35">
      <c r="A630" s="75"/>
      <c r="B630" s="77"/>
      <c r="C630" s="77"/>
      <c r="D630" s="77"/>
      <c r="E630" s="77"/>
      <c r="F630" s="77"/>
      <c r="G630" s="77"/>
      <c r="H630" s="77"/>
      <c r="I630" s="77"/>
      <c r="J630" s="77"/>
      <c r="K630" s="86">
        <f t="shared" si="16"/>
        <v>0</v>
      </c>
      <c r="L630" s="66"/>
    </row>
    <row r="631" spans="1:12" x14ac:dyDescent="0.35">
      <c r="A631" s="75"/>
      <c r="B631" s="77"/>
      <c r="C631" s="77"/>
      <c r="D631" s="77"/>
      <c r="E631" s="77"/>
      <c r="F631" s="77"/>
      <c r="G631" s="77"/>
      <c r="H631" s="77"/>
      <c r="I631" s="77"/>
      <c r="J631" s="77"/>
      <c r="K631" s="86">
        <f t="shared" si="16"/>
        <v>0</v>
      </c>
      <c r="L631" s="66"/>
    </row>
    <row r="632" spans="1:12" x14ac:dyDescent="0.35">
      <c r="A632" s="75"/>
      <c r="B632" s="77"/>
      <c r="C632" s="77"/>
      <c r="D632" s="77"/>
      <c r="E632" s="77"/>
      <c r="F632" s="77"/>
      <c r="G632" s="77"/>
      <c r="H632" s="77"/>
      <c r="I632" s="77"/>
      <c r="J632" s="77"/>
      <c r="K632" s="86">
        <f t="shared" si="16"/>
        <v>0</v>
      </c>
      <c r="L632" s="66"/>
    </row>
    <row r="633" spans="1:12" x14ac:dyDescent="0.35">
      <c r="A633" s="75"/>
      <c r="B633" s="77"/>
      <c r="C633" s="77"/>
      <c r="D633" s="77"/>
      <c r="E633" s="77"/>
      <c r="F633" s="77"/>
      <c r="G633" s="77"/>
      <c r="H633" s="77"/>
      <c r="I633" s="77"/>
      <c r="J633" s="77"/>
      <c r="K633" s="86">
        <f t="shared" si="16"/>
        <v>0</v>
      </c>
      <c r="L633" s="66"/>
    </row>
    <row r="634" spans="1:12" x14ac:dyDescent="0.35">
      <c r="A634" s="75"/>
      <c r="B634" s="77"/>
      <c r="C634" s="77"/>
      <c r="D634" s="77"/>
      <c r="E634" s="77"/>
      <c r="F634" s="77"/>
      <c r="G634" s="77"/>
      <c r="H634" s="77"/>
      <c r="I634" s="77"/>
      <c r="J634" s="77"/>
      <c r="K634" s="86">
        <f t="shared" si="16"/>
        <v>0</v>
      </c>
      <c r="L634" s="66"/>
    </row>
    <row r="635" spans="1:12" x14ac:dyDescent="0.35">
      <c r="A635" s="75"/>
      <c r="B635" s="77"/>
      <c r="C635" s="77"/>
      <c r="D635" s="77"/>
      <c r="E635" s="77"/>
      <c r="F635" s="77"/>
      <c r="G635" s="77"/>
      <c r="H635" s="77"/>
      <c r="I635" s="77"/>
      <c r="J635" s="77"/>
      <c r="K635" s="86">
        <f t="shared" si="16"/>
        <v>0</v>
      </c>
      <c r="L635" s="66"/>
    </row>
    <row r="636" spans="1:12" x14ac:dyDescent="0.35">
      <c r="A636" s="75"/>
      <c r="B636" s="77"/>
      <c r="C636" s="77"/>
      <c r="D636" s="77"/>
      <c r="E636" s="77"/>
      <c r="F636" s="77"/>
      <c r="G636" s="77"/>
      <c r="H636" s="77"/>
      <c r="I636" s="77"/>
      <c r="J636" s="77"/>
      <c r="K636" s="86">
        <f t="shared" si="16"/>
        <v>0</v>
      </c>
      <c r="L636" s="66"/>
    </row>
    <row r="637" spans="1:12" x14ac:dyDescent="0.35">
      <c r="A637" s="75"/>
      <c r="B637" s="77"/>
      <c r="C637" s="77"/>
      <c r="D637" s="77"/>
      <c r="E637" s="77"/>
      <c r="F637" s="77"/>
      <c r="G637" s="77"/>
      <c r="H637" s="77"/>
      <c r="I637" s="77"/>
      <c r="J637" s="77"/>
      <c r="K637" s="86">
        <f t="shared" si="16"/>
        <v>0</v>
      </c>
      <c r="L637" s="66"/>
    </row>
    <row r="638" spans="1:12" x14ac:dyDescent="0.35">
      <c r="A638" s="75"/>
      <c r="B638" s="77"/>
      <c r="C638" s="77"/>
      <c r="D638" s="77"/>
      <c r="E638" s="77"/>
      <c r="F638" s="77"/>
      <c r="G638" s="77"/>
      <c r="H638" s="77"/>
      <c r="I638" s="77"/>
      <c r="J638" s="77"/>
      <c r="K638" s="86">
        <f t="shared" si="16"/>
        <v>0</v>
      </c>
      <c r="L638" s="66"/>
    </row>
    <row r="639" spans="1:12" x14ac:dyDescent="0.35">
      <c r="A639" s="75"/>
      <c r="B639" s="77"/>
      <c r="C639" s="77"/>
      <c r="D639" s="77"/>
      <c r="E639" s="77"/>
      <c r="F639" s="77"/>
      <c r="G639" s="77"/>
      <c r="H639" s="77"/>
      <c r="I639" s="77"/>
      <c r="J639" s="77"/>
      <c r="K639" s="86">
        <f t="shared" si="16"/>
        <v>0</v>
      </c>
      <c r="L639" s="66"/>
    </row>
    <row r="640" spans="1:12" x14ac:dyDescent="0.35">
      <c r="A640" s="75"/>
      <c r="B640" s="77"/>
      <c r="C640" s="77"/>
      <c r="D640" s="77"/>
      <c r="E640" s="77"/>
      <c r="F640" s="77"/>
      <c r="G640" s="77"/>
      <c r="H640" s="77"/>
      <c r="I640" s="77"/>
      <c r="J640" s="77"/>
      <c r="K640" s="86">
        <f t="shared" si="16"/>
        <v>0</v>
      </c>
      <c r="L640" s="66"/>
    </row>
    <row r="641" spans="1:12" x14ac:dyDescent="0.35">
      <c r="A641" s="75"/>
      <c r="B641" s="77"/>
      <c r="C641" s="77"/>
      <c r="D641" s="77"/>
      <c r="E641" s="77"/>
      <c r="F641" s="77"/>
      <c r="G641" s="77"/>
      <c r="H641" s="77"/>
      <c r="I641" s="77"/>
      <c r="J641" s="77"/>
      <c r="K641" s="86">
        <f t="shared" si="16"/>
        <v>0</v>
      </c>
      <c r="L641" s="66"/>
    </row>
    <row r="642" spans="1:12" x14ac:dyDescent="0.35">
      <c r="A642" s="75"/>
      <c r="B642" s="77"/>
      <c r="C642" s="77"/>
      <c r="D642" s="77"/>
      <c r="E642" s="77"/>
      <c r="F642" s="77"/>
      <c r="G642" s="77"/>
      <c r="H642" s="77"/>
      <c r="I642" s="77"/>
      <c r="J642" s="77"/>
      <c r="K642" s="86">
        <f t="shared" si="16"/>
        <v>0</v>
      </c>
      <c r="L642" s="66"/>
    </row>
    <row r="643" spans="1:12" x14ac:dyDescent="0.35">
      <c r="A643" s="75"/>
      <c r="B643" s="77"/>
      <c r="C643" s="77"/>
      <c r="D643" s="77"/>
      <c r="E643" s="77"/>
      <c r="F643" s="77"/>
      <c r="G643" s="77"/>
      <c r="H643" s="77"/>
      <c r="I643" s="77"/>
      <c r="J643" s="77"/>
      <c r="K643" s="86">
        <f t="shared" si="16"/>
        <v>0</v>
      </c>
      <c r="L643" s="66"/>
    </row>
    <row r="644" spans="1:12" x14ac:dyDescent="0.35">
      <c r="A644" s="75"/>
      <c r="B644" s="77"/>
      <c r="C644" s="77"/>
      <c r="D644" s="77"/>
      <c r="E644" s="77"/>
      <c r="F644" s="77"/>
      <c r="G644" s="77"/>
      <c r="H644" s="77"/>
      <c r="I644" s="77"/>
      <c r="J644" s="77"/>
      <c r="K644" s="86">
        <f t="shared" si="16"/>
        <v>0</v>
      </c>
      <c r="L644" s="66"/>
    </row>
    <row r="645" spans="1:12" x14ac:dyDescent="0.35">
      <c r="A645" s="75"/>
      <c r="B645" s="77"/>
      <c r="C645" s="77"/>
      <c r="D645" s="77"/>
      <c r="E645" s="77"/>
      <c r="F645" s="77"/>
      <c r="G645" s="77"/>
      <c r="H645" s="77"/>
      <c r="I645" s="77"/>
      <c r="J645" s="77"/>
      <c r="K645" s="86">
        <f t="shared" si="16"/>
        <v>0</v>
      </c>
      <c r="L645" s="66"/>
    </row>
    <row r="646" spans="1:12" x14ac:dyDescent="0.35">
      <c r="A646" s="75"/>
      <c r="B646" s="77"/>
      <c r="C646" s="77"/>
      <c r="D646" s="77"/>
      <c r="E646" s="77"/>
      <c r="F646" s="77"/>
      <c r="G646" s="77"/>
      <c r="H646" s="77"/>
      <c r="I646" s="77"/>
      <c r="J646" s="77"/>
      <c r="K646" s="86">
        <f t="shared" si="16"/>
        <v>0</v>
      </c>
      <c r="L646" s="66"/>
    </row>
    <row r="647" spans="1:12" x14ac:dyDescent="0.35">
      <c r="A647" s="75"/>
      <c r="B647" s="77"/>
      <c r="C647" s="77"/>
      <c r="D647" s="77"/>
      <c r="E647" s="77"/>
      <c r="F647" s="77"/>
      <c r="G647" s="77"/>
      <c r="H647" s="77"/>
      <c r="I647" s="77"/>
      <c r="J647" s="77"/>
      <c r="K647" s="86">
        <f t="shared" si="16"/>
        <v>0</v>
      </c>
      <c r="L647" s="66"/>
    </row>
    <row r="648" spans="1:12" x14ac:dyDescent="0.35">
      <c r="A648" s="75"/>
      <c r="B648" s="77"/>
      <c r="C648" s="77"/>
      <c r="D648" s="77"/>
      <c r="E648" s="77"/>
      <c r="F648" s="77"/>
      <c r="G648" s="77"/>
      <c r="H648" s="77"/>
      <c r="I648" s="77"/>
      <c r="J648" s="77"/>
      <c r="K648" s="86">
        <f t="shared" si="16"/>
        <v>0</v>
      </c>
      <c r="L648" s="66"/>
    </row>
    <row r="649" spans="1:12" x14ac:dyDescent="0.35">
      <c r="A649" s="75"/>
      <c r="B649" s="77"/>
      <c r="C649" s="77"/>
      <c r="D649" s="77"/>
      <c r="E649" s="77"/>
      <c r="F649" s="77"/>
      <c r="G649" s="77"/>
      <c r="H649" s="77"/>
      <c r="I649" s="77"/>
      <c r="J649" s="77"/>
      <c r="K649" s="86">
        <f t="shared" si="16"/>
        <v>0</v>
      </c>
      <c r="L649" s="66"/>
    </row>
    <row r="650" spans="1:12" x14ac:dyDescent="0.35">
      <c r="A650" s="75"/>
      <c r="B650" s="77"/>
      <c r="C650" s="77"/>
      <c r="D650" s="77"/>
      <c r="E650" s="77"/>
      <c r="F650" s="77"/>
      <c r="G650" s="77"/>
      <c r="H650" s="77"/>
      <c r="I650" s="77"/>
      <c r="J650" s="77"/>
      <c r="K650" s="86">
        <f t="shared" si="16"/>
        <v>0</v>
      </c>
      <c r="L650" s="66"/>
    </row>
    <row r="651" spans="1:12" x14ac:dyDescent="0.35">
      <c r="A651" s="75"/>
      <c r="B651" s="77"/>
      <c r="C651" s="77"/>
      <c r="D651" s="77"/>
      <c r="E651" s="77"/>
      <c r="F651" s="77"/>
      <c r="G651" s="77"/>
      <c r="H651" s="77"/>
      <c r="I651" s="77"/>
      <c r="J651" s="77"/>
      <c r="K651" s="86">
        <f t="shared" si="16"/>
        <v>0</v>
      </c>
      <c r="L651" s="66"/>
    </row>
    <row r="652" spans="1:12" x14ac:dyDescent="0.35">
      <c r="A652" s="75"/>
      <c r="B652" s="77"/>
      <c r="C652" s="77"/>
      <c r="D652" s="77"/>
      <c r="E652" s="77"/>
      <c r="F652" s="77"/>
      <c r="G652" s="77"/>
      <c r="H652" s="77"/>
      <c r="I652" s="77"/>
      <c r="J652" s="77"/>
      <c r="K652" s="86">
        <f t="shared" si="16"/>
        <v>0</v>
      </c>
      <c r="L652" s="66"/>
    </row>
    <row r="653" spans="1:12" x14ac:dyDescent="0.35">
      <c r="A653" s="75"/>
      <c r="B653" s="77"/>
      <c r="C653" s="77"/>
      <c r="D653" s="77"/>
      <c r="E653" s="77"/>
      <c r="F653" s="77"/>
      <c r="G653" s="77"/>
      <c r="H653" s="77"/>
      <c r="I653" s="77"/>
      <c r="J653" s="77"/>
      <c r="K653" s="86">
        <f t="shared" si="16"/>
        <v>0</v>
      </c>
      <c r="L653" s="66"/>
    </row>
    <row r="654" spans="1:12" x14ac:dyDescent="0.35">
      <c r="A654" s="75"/>
      <c r="B654" s="77"/>
      <c r="C654" s="77"/>
      <c r="D654" s="77"/>
      <c r="E654" s="77"/>
      <c r="F654" s="77"/>
      <c r="G654" s="77"/>
      <c r="H654" s="77"/>
      <c r="I654" s="77"/>
      <c r="J654" s="77"/>
      <c r="K654" s="86">
        <f t="shared" si="16"/>
        <v>0</v>
      </c>
      <c r="L654" s="66"/>
    </row>
    <row r="655" spans="1:12" x14ac:dyDescent="0.35">
      <c r="A655" s="75"/>
      <c r="B655" s="77"/>
      <c r="C655" s="77"/>
      <c r="D655" s="77"/>
      <c r="E655" s="77"/>
      <c r="F655" s="77"/>
      <c r="G655" s="77"/>
      <c r="H655" s="77"/>
      <c r="I655" s="77"/>
      <c r="J655" s="77"/>
      <c r="K655" s="86">
        <f t="shared" si="16"/>
        <v>0</v>
      </c>
      <c r="L655" s="66"/>
    </row>
    <row r="656" spans="1:12" x14ac:dyDescent="0.35">
      <c r="A656" s="75"/>
      <c r="B656" s="77"/>
      <c r="C656" s="77"/>
      <c r="D656" s="77"/>
      <c r="E656" s="77"/>
      <c r="F656" s="77"/>
      <c r="G656" s="77"/>
      <c r="H656" s="77"/>
      <c r="I656" s="77"/>
      <c r="J656" s="77"/>
      <c r="K656" s="86">
        <f t="shared" si="16"/>
        <v>0</v>
      </c>
      <c r="L656" s="66"/>
    </row>
    <row r="657" spans="1:19" x14ac:dyDescent="0.35">
      <c r="A657" s="75"/>
      <c r="B657" s="77"/>
      <c r="C657" s="77"/>
      <c r="D657" s="77"/>
      <c r="E657" s="77"/>
      <c r="F657" s="77"/>
      <c r="G657" s="77"/>
      <c r="H657" s="77"/>
      <c r="I657" s="77"/>
      <c r="J657" s="77"/>
      <c r="K657" s="86">
        <f t="shared" ref="K657:K671" si="17">SUM(G657:J657)</f>
        <v>0</v>
      </c>
      <c r="L657" s="66"/>
    </row>
    <row r="658" spans="1:19" x14ac:dyDescent="0.35">
      <c r="A658" s="75"/>
      <c r="B658" s="77"/>
      <c r="C658" s="77"/>
      <c r="D658" s="77"/>
      <c r="E658" s="77"/>
      <c r="F658" s="77"/>
      <c r="G658" s="77"/>
      <c r="H658" s="77"/>
      <c r="I658" s="77"/>
      <c r="J658" s="77"/>
      <c r="K658" s="86">
        <f t="shared" si="17"/>
        <v>0</v>
      </c>
      <c r="L658" s="66"/>
    </row>
    <row r="659" spans="1:19" x14ac:dyDescent="0.35">
      <c r="A659" s="75"/>
      <c r="B659" s="77"/>
      <c r="C659" s="77"/>
      <c r="D659" s="77"/>
      <c r="E659" s="77"/>
      <c r="F659" s="77"/>
      <c r="G659" s="77"/>
      <c r="H659" s="77"/>
      <c r="I659" s="77"/>
      <c r="J659" s="77"/>
      <c r="K659" s="86">
        <f t="shared" si="17"/>
        <v>0</v>
      </c>
      <c r="L659" s="66"/>
    </row>
    <row r="660" spans="1:19" x14ac:dyDescent="0.35">
      <c r="A660" s="75"/>
      <c r="B660" s="77"/>
      <c r="C660" s="77"/>
      <c r="D660" s="77"/>
      <c r="E660" s="77"/>
      <c r="F660" s="77"/>
      <c r="G660" s="77"/>
      <c r="H660" s="77"/>
      <c r="I660" s="77"/>
      <c r="J660" s="77"/>
      <c r="K660" s="86">
        <f t="shared" si="17"/>
        <v>0</v>
      </c>
      <c r="L660" s="66"/>
    </row>
    <row r="661" spans="1:19" x14ac:dyDescent="0.35">
      <c r="A661" s="75"/>
      <c r="B661" s="77"/>
      <c r="C661" s="77"/>
      <c r="D661" s="77"/>
      <c r="E661" s="77"/>
      <c r="F661" s="77"/>
      <c r="G661" s="77"/>
      <c r="H661" s="77"/>
      <c r="I661" s="77"/>
      <c r="J661" s="77"/>
      <c r="K661" s="86">
        <f t="shared" si="17"/>
        <v>0</v>
      </c>
      <c r="L661" s="66"/>
    </row>
    <row r="662" spans="1:19" x14ac:dyDescent="0.35">
      <c r="A662" s="75"/>
      <c r="B662" s="77"/>
      <c r="C662" s="77"/>
      <c r="D662" s="77"/>
      <c r="E662" s="77"/>
      <c r="F662" s="77"/>
      <c r="G662" s="77"/>
      <c r="H662" s="77"/>
      <c r="I662" s="77"/>
      <c r="J662" s="77"/>
      <c r="K662" s="86">
        <f t="shared" si="17"/>
        <v>0</v>
      </c>
      <c r="L662" s="66"/>
    </row>
    <row r="663" spans="1:19" x14ac:dyDescent="0.35">
      <c r="A663" s="75"/>
      <c r="B663" s="77"/>
      <c r="C663" s="77"/>
      <c r="D663" s="77"/>
      <c r="E663" s="77"/>
      <c r="F663" s="77"/>
      <c r="G663" s="77"/>
      <c r="H663" s="77"/>
      <c r="I663" s="77"/>
      <c r="J663" s="77"/>
      <c r="K663" s="86">
        <f t="shared" si="17"/>
        <v>0</v>
      </c>
      <c r="L663" s="66"/>
    </row>
    <row r="664" spans="1:19" x14ac:dyDescent="0.35">
      <c r="A664" s="75"/>
      <c r="B664" s="77"/>
      <c r="C664" s="77"/>
      <c r="D664" s="77"/>
      <c r="E664" s="77"/>
      <c r="F664" s="77"/>
      <c r="G664" s="77"/>
      <c r="H664" s="77"/>
      <c r="I664" s="77"/>
      <c r="J664" s="77"/>
      <c r="K664" s="86">
        <f t="shared" si="17"/>
        <v>0</v>
      </c>
      <c r="L664" s="66"/>
    </row>
    <row r="665" spans="1:19" x14ac:dyDescent="0.35">
      <c r="A665" s="75"/>
      <c r="B665" s="77"/>
      <c r="C665" s="77"/>
      <c r="D665" s="77"/>
      <c r="E665" s="77"/>
      <c r="F665" s="77"/>
      <c r="G665" s="77"/>
      <c r="H665" s="77"/>
      <c r="I665" s="77"/>
      <c r="J665" s="77"/>
      <c r="K665" s="86">
        <f t="shared" si="17"/>
        <v>0</v>
      </c>
      <c r="L665" s="66"/>
    </row>
    <row r="666" spans="1:19" x14ac:dyDescent="0.35">
      <c r="A666" s="75"/>
      <c r="B666" s="77"/>
      <c r="C666" s="77"/>
      <c r="D666" s="77"/>
      <c r="E666" s="77"/>
      <c r="F666" s="77"/>
      <c r="G666" s="77"/>
      <c r="H666" s="77"/>
      <c r="I666" s="77"/>
      <c r="J666" s="77"/>
      <c r="K666" s="86">
        <f t="shared" si="17"/>
        <v>0</v>
      </c>
      <c r="L666" s="66"/>
    </row>
    <row r="667" spans="1:19" x14ac:dyDescent="0.35">
      <c r="A667" s="75"/>
      <c r="B667" s="77"/>
      <c r="C667" s="77"/>
      <c r="D667" s="77"/>
      <c r="E667" s="77"/>
      <c r="F667" s="77"/>
      <c r="G667" s="77"/>
      <c r="H667" s="77"/>
      <c r="I667" s="77"/>
      <c r="J667" s="77"/>
      <c r="K667" s="86">
        <f t="shared" si="17"/>
        <v>0</v>
      </c>
      <c r="L667" s="66"/>
    </row>
    <row r="668" spans="1:19" x14ac:dyDescent="0.35">
      <c r="A668" s="75"/>
      <c r="B668" s="77"/>
      <c r="C668" s="77"/>
      <c r="D668" s="77"/>
      <c r="E668" s="77"/>
      <c r="F668" s="77"/>
      <c r="G668" s="77"/>
      <c r="H668" s="77"/>
      <c r="I668" s="77"/>
      <c r="J668" s="77"/>
      <c r="K668" s="86">
        <f t="shared" si="17"/>
        <v>0</v>
      </c>
      <c r="L668" s="66"/>
    </row>
    <row r="669" spans="1:19" x14ac:dyDescent="0.35">
      <c r="A669" s="75"/>
      <c r="B669" s="77"/>
      <c r="C669" s="77"/>
      <c r="D669" s="77"/>
      <c r="E669" s="77"/>
      <c r="F669" s="77"/>
      <c r="G669" s="77"/>
      <c r="H669" s="77"/>
      <c r="I669" s="77"/>
      <c r="J669" s="77"/>
      <c r="K669" s="86">
        <f t="shared" si="17"/>
        <v>0</v>
      </c>
      <c r="L669" s="66"/>
    </row>
    <row r="670" spans="1:19" x14ac:dyDescent="0.35">
      <c r="A670" s="75"/>
      <c r="B670" s="77"/>
      <c r="C670" s="77"/>
      <c r="D670" s="77"/>
      <c r="E670" s="77"/>
      <c r="F670" s="77"/>
      <c r="G670" s="77"/>
      <c r="H670" s="77"/>
      <c r="I670" s="77"/>
      <c r="J670" s="77"/>
      <c r="K670" s="86">
        <f t="shared" si="17"/>
        <v>0</v>
      </c>
      <c r="L670" s="66"/>
    </row>
    <row r="671" spans="1:19" ht="16" thickBot="1" x14ac:dyDescent="0.4">
      <c r="A671" s="75"/>
      <c r="B671" s="77"/>
      <c r="C671" s="77"/>
      <c r="D671" s="77"/>
      <c r="E671" s="77"/>
      <c r="F671" s="77"/>
      <c r="G671" s="77"/>
      <c r="H671" s="77"/>
      <c r="I671" s="77"/>
      <c r="J671" s="77"/>
      <c r="K671" s="89">
        <f t="shared" si="17"/>
        <v>0</v>
      </c>
      <c r="L671" s="66"/>
      <c r="M671" s="66"/>
      <c r="N671" s="66"/>
      <c r="O671" s="66"/>
      <c r="P671" s="66"/>
      <c r="Q671" s="66"/>
      <c r="R671" s="66"/>
    </row>
    <row r="672" spans="1:19" ht="16.5" thickTop="1" thickBot="1" x14ac:dyDescent="0.4">
      <c r="A672" s="75"/>
      <c r="B672" s="77"/>
      <c r="C672" s="77"/>
      <c r="D672" s="77"/>
      <c r="E672" s="77"/>
      <c r="F672" s="77"/>
      <c r="G672" s="77"/>
      <c r="H672" s="77"/>
      <c r="I672" s="77"/>
      <c r="J672" s="77"/>
      <c r="K672" s="90" t="s">
        <v>66</v>
      </c>
      <c r="L672" s="91" t="s">
        <v>179</v>
      </c>
      <c r="M672" s="91" t="s">
        <v>84</v>
      </c>
      <c r="N672" s="91" t="s">
        <v>49</v>
      </c>
      <c r="O672" s="92" t="s">
        <v>33</v>
      </c>
      <c r="P672" s="103" t="s">
        <v>251</v>
      </c>
      <c r="Q672" s="92" t="s">
        <v>57</v>
      </c>
      <c r="R672" s="93" t="s">
        <v>261</v>
      </c>
      <c r="S672" s="66"/>
    </row>
    <row r="673" spans="1:19" x14ac:dyDescent="0.35">
      <c r="A673" s="1"/>
      <c r="B673" s="9" t="s">
        <v>143</v>
      </c>
      <c r="C673" s="9"/>
      <c r="D673" s="9"/>
      <c r="E673" s="9"/>
      <c r="F673" s="9" t="s">
        <v>59</v>
      </c>
      <c r="G673" s="9" t="s">
        <v>34</v>
      </c>
      <c r="H673" s="9" t="s">
        <v>256</v>
      </c>
      <c r="I673" s="9" t="s">
        <v>58</v>
      </c>
      <c r="J673" s="9" t="s">
        <v>262</v>
      </c>
      <c r="K673" s="94" t="s">
        <v>177</v>
      </c>
      <c r="L673" s="87" t="s">
        <v>177</v>
      </c>
      <c r="M673" s="87" t="s">
        <v>177</v>
      </c>
      <c r="N673" s="87" t="s">
        <v>177</v>
      </c>
      <c r="O673" s="87" t="s">
        <v>177</v>
      </c>
      <c r="P673" s="87" t="s">
        <v>177</v>
      </c>
      <c r="Q673" s="87" t="s">
        <v>177</v>
      </c>
      <c r="R673" s="95" t="s">
        <v>177</v>
      </c>
      <c r="S673" s="66"/>
    </row>
    <row r="674" spans="1:19" x14ac:dyDescent="0.35">
      <c r="A674" s="3"/>
      <c r="B674" s="6">
        <f>SUM(B593:B672)</f>
        <v>0</v>
      </c>
      <c r="C674" s="6" t="s">
        <v>179</v>
      </c>
      <c r="D674" s="6" t="s">
        <v>84</v>
      </c>
      <c r="E674" s="6" t="s">
        <v>49</v>
      </c>
      <c r="F674" s="13" t="e">
        <f>AVERAGE(F593:F672)</f>
        <v>#DIV/0!</v>
      </c>
      <c r="G674" s="21" t="e">
        <f>AVERAGE(G593:G672)</f>
        <v>#DIV/0!</v>
      </c>
      <c r="H674" s="21" t="e">
        <f>AVERAGE(H593:H672)</f>
        <v>#DIV/0!</v>
      </c>
      <c r="I674" s="21" t="e">
        <f>AVERAGE(I593:I672)</f>
        <v>#DIV/0!</v>
      </c>
      <c r="J674" s="21" t="e">
        <f>AVERAGE(J593:J672)</f>
        <v>#DIV/0!</v>
      </c>
      <c r="K674" s="94" t="s">
        <v>186</v>
      </c>
      <c r="L674" s="87" t="s">
        <v>186</v>
      </c>
      <c r="M674" s="87" t="s">
        <v>186</v>
      </c>
      <c r="N674" s="87" t="s">
        <v>186</v>
      </c>
      <c r="O674" s="87" t="s">
        <v>186</v>
      </c>
      <c r="P674" s="87" t="s">
        <v>186</v>
      </c>
      <c r="Q674" s="87" t="s">
        <v>186</v>
      </c>
      <c r="R674" s="95" t="s">
        <v>186</v>
      </c>
      <c r="S674" s="66"/>
    </row>
    <row r="675" spans="1:19" x14ac:dyDescent="0.35">
      <c r="A675" s="3"/>
      <c r="B675" s="6" t="s">
        <v>182</v>
      </c>
      <c r="C675" s="6" t="s">
        <v>183</v>
      </c>
      <c r="D675" s="6" t="s">
        <v>183</v>
      </c>
      <c r="E675" s="6" t="s">
        <v>183</v>
      </c>
      <c r="F675" s="6"/>
      <c r="G675" s="6" t="s">
        <v>184</v>
      </c>
      <c r="H675" s="6" t="s">
        <v>252</v>
      </c>
      <c r="I675" s="6" t="s">
        <v>185</v>
      </c>
      <c r="J675" s="6" t="s">
        <v>263</v>
      </c>
      <c r="K675" s="94" t="s">
        <v>177</v>
      </c>
      <c r="L675" s="87" t="s">
        <v>177</v>
      </c>
      <c r="M675" s="87" t="s">
        <v>177</v>
      </c>
      <c r="N675" s="87" t="s">
        <v>177</v>
      </c>
      <c r="O675" s="87" t="s">
        <v>177</v>
      </c>
      <c r="P675" s="87" t="s">
        <v>177</v>
      </c>
      <c r="Q675" s="87" t="s">
        <v>177</v>
      </c>
      <c r="R675" s="95" t="s">
        <v>177</v>
      </c>
      <c r="S675" s="66"/>
    </row>
    <row r="676" spans="1:19" x14ac:dyDescent="0.35">
      <c r="A676" s="3"/>
      <c r="B676" s="6">
        <f>DSUM(A592:B672,2,K673:K674)</f>
        <v>0</v>
      </c>
      <c r="C676" s="6" t="e">
        <f>DAVERAGE(A592:C672,3,L673:L674)</f>
        <v>#DIV/0!</v>
      </c>
      <c r="D676" s="6" t="e">
        <f>DAVERAGE(A592:D672,4,M673:M674)</f>
        <v>#DIV/0!</v>
      </c>
      <c r="E676" s="13" t="e">
        <f>DAVERAGE(A592:E672,5,N673:N674)</f>
        <v>#DIV/0!</v>
      </c>
      <c r="F676" s="6"/>
      <c r="G676" s="6" t="e">
        <f>DAVERAGE(A592:G672,7,O673:O674)</f>
        <v>#DIV/0!</v>
      </c>
      <c r="H676" s="6" t="e">
        <f>DAVERAGE(A592:H672,8,P673:P674)</f>
        <v>#DIV/0!</v>
      </c>
      <c r="I676" s="6" t="e">
        <f>DAVERAGE(A592:I672,9,Q673:Q674)</f>
        <v>#DIV/0!</v>
      </c>
      <c r="J676" s="6" t="e">
        <f>DAVERAGE(A592:J672,10,R673:R674)</f>
        <v>#DIV/0!</v>
      </c>
      <c r="K676" s="94" t="s">
        <v>187</v>
      </c>
      <c r="L676" s="87" t="s">
        <v>187</v>
      </c>
      <c r="M676" s="87" t="s">
        <v>187</v>
      </c>
      <c r="N676" s="87" t="s">
        <v>187</v>
      </c>
      <c r="O676" s="87" t="s">
        <v>187</v>
      </c>
      <c r="P676" s="87" t="s">
        <v>187</v>
      </c>
      <c r="Q676" s="87" t="s">
        <v>187</v>
      </c>
      <c r="R676" s="95" t="s">
        <v>187</v>
      </c>
      <c r="S676" s="66"/>
    </row>
    <row r="677" spans="1:19" x14ac:dyDescent="0.35">
      <c r="A677" s="3"/>
      <c r="B677" s="6" t="s">
        <v>189</v>
      </c>
      <c r="C677" s="6" t="s">
        <v>190</v>
      </c>
      <c r="D677" s="6" t="s">
        <v>190</v>
      </c>
      <c r="E677" s="13" t="s">
        <v>190</v>
      </c>
      <c r="F677" s="6"/>
      <c r="G677" s="6" t="s">
        <v>191</v>
      </c>
      <c r="H677" s="6" t="s">
        <v>253</v>
      </c>
      <c r="I677" s="6" t="s">
        <v>192</v>
      </c>
      <c r="J677" s="6" t="s">
        <v>264</v>
      </c>
      <c r="K677" s="94" t="s">
        <v>177</v>
      </c>
      <c r="L677" s="87" t="s">
        <v>177</v>
      </c>
      <c r="M677" s="87" t="s">
        <v>177</v>
      </c>
      <c r="N677" s="87" t="s">
        <v>177</v>
      </c>
      <c r="O677" s="87" t="s">
        <v>177</v>
      </c>
      <c r="P677" s="87" t="s">
        <v>177</v>
      </c>
      <c r="Q677" s="87" t="s">
        <v>177</v>
      </c>
      <c r="R677" s="95" t="s">
        <v>177</v>
      </c>
      <c r="S677" s="66"/>
    </row>
    <row r="678" spans="1:19" x14ac:dyDescent="0.35">
      <c r="A678" s="3"/>
      <c r="B678" s="6">
        <f>DSUM(A592:B672,2,K675:K676)</f>
        <v>0</v>
      </c>
      <c r="C678" s="13" t="e">
        <f>DAVERAGE(A592:C672,3,L675:L676)</f>
        <v>#DIV/0!</v>
      </c>
      <c r="D678" s="6" t="e">
        <f>DAVERAGE(A592:D672,4,M675:M676)</f>
        <v>#DIV/0!</v>
      </c>
      <c r="E678" s="13" t="e">
        <f>DAVERAGE(A592:E672,5,N675:N676)</f>
        <v>#DIV/0!</v>
      </c>
      <c r="F678" s="6"/>
      <c r="G678" s="6" t="e">
        <f>DAVERAGE(A592:G672,7,O675:O676)</f>
        <v>#DIV/0!</v>
      </c>
      <c r="H678" s="6" t="e">
        <f>DAVERAGE(A592:H672,8,P675:P676)</f>
        <v>#DIV/0!</v>
      </c>
      <c r="I678" s="6" t="e">
        <f>DAVERAGE(A592:I672,9,Q675:Q676)</f>
        <v>#DIV/0!</v>
      </c>
      <c r="J678" s="6" t="e">
        <f>DAVERAGE(A592:J672,10,R675:R676)</f>
        <v>#DIV/0!</v>
      </c>
      <c r="K678" s="94" t="s">
        <v>188</v>
      </c>
      <c r="L678" s="87" t="s">
        <v>188</v>
      </c>
      <c r="M678" s="87" t="s">
        <v>188</v>
      </c>
      <c r="N678" s="87" t="s">
        <v>188</v>
      </c>
      <c r="O678" s="87" t="s">
        <v>188</v>
      </c>
      <c r="P678" s="87" t="s">
        <v>188</v>
      </c>
      <c r="Q678" s="87" t="s">
        <v>188</v>
      </c>
      <c r="R678" s="95" t="s">
        <v>188</v>
      </c>
      <c r="S678" s="66"/>
    </row>
    <row r="679" spans="1:19" x14ac:dyDescent="0.35">
      <c r="A679" s="3"/>
      <c r="B679" s="6" t="s">
        <v>193</v>
      </c>
      <c r="C679" s="6" t="s">
        <v>194</v>
      </c>
      <c r="D679" s="6" t="s">
        <v>194</v>
      </c>
      <c r="E679" s="13" t="s">
        <v>194</v>
      </c>
      <c r="F679" s="6"/>
      <c r="G679" s="6" t="s">
        <v>195</v>
      </c>
      <c r="H679" s="6" t="s">
        <v>254</v>
      </c>
      <c r="I679" s="6" t="s">
        <v>196</v>
      </c>
      <c r="J679" s="6" t="s">
        <v>265</v>
      </c>
      <c r="K679" s="96" t="s">
        <v>177</v>
      </c>
      <c r="L679" s="88" t="s">
        <v>177</v>
      </c>
      <c r="M679" s="88" t="s">
        <v>177</v>
      </c>
      <c r="N679" s="88" t="s">
        <v>177</v>
      </c>
      <c r="O679" s="88" t="s">
        <v>177</v>
      </c>
      <c r="P679" s="88" t="s">
        <v>177</v>
      </c>
      <c r="Q679" s="88" t="s">
        <v>177</v>
      </c>
      <c r="R679" s="97" t="s">
        <v>177</v>
      </c>
      <c r="S679" s="66"/>
    </row>
    <row r="680" spans="1:19" ht="16" thickBot="1" x14ac:dyDescent="0.4">
      <c r="A680" s="3"/>
      <c r="B680" s="6">
        <f>DSUM(A592:B672,2,K677:K678)</f>
        <v>0</v>
      </c>
      <c r="C680" s="6" t="e">
        <f>DAVERAGE(A592:C672,3,L677:L678)</f>
        <v>#DIV/0!</v>
      </c>
      <c r="D680" s="6" t="e">
        <f>DAVERAGE(A592:D672,4,M677:M678)</f>
        <v>#DIV/0!</v>
      </c>
      <c r="E680" s="13" t="e">
        <f>DAVERAGE(A592:E672,5,N677:N678)</f>
        <v>#DIV/0!</v>
      </c>
      <c r="F680" s="6"/>
      <c r="G680" s="6" t="e">
        <f>DAVERAGE(A592:G672,7,O677:O678)</f>
        <v>#DIV/0!</v>
      </c>
      <c r="H680" s="6" t="e">
        <f>DAVERAGE(A592:H672,8,P677:P678)</f>
        <v>#DIV/0!</v>
      </c>
      <c r="I680" s="6" t="e">
        <f>DAVERAGE(A592:I672,9,Q677:Q678)</f>
        <v>#DIV/0!</v>
      </c>
      <c r="J680" s="6" t="e">
        <f>DAVERAGE(A592:J672,10,R677:R678)</f>
        <v>#DIV/0!</v>
      </c>
      <c r="K680" s="98" t="s">
        <v>198</v>
      </c>
      <c r="L680" s="99" t="s">
        <v>198</v>
      </c>
      <c r="M680" s="99" t="s">
        <v>198</v>
      </c>
      <c r="N680" s="99" t="s">
        <v>198</v>
      </c>
      <c r="O680" s="99" t="s">
        <v>198</v>
      </c>
      <c r="P680" s="99" t="s">
        <v>198</v>
      </c>
      <c r="Q680" s="99" t="s">
        <v>198</v>
      </c>
      <c r="R680" s="100" t="s">
        <v>198</v>
      </c>
      <c r="S680" s="66"/>
    </row>
    <row r="681" spans="1:19" ht="16" thickTop="1" x14ac:dyDescent="0.35">
      <c r="A681" s="3"/>
      <c r="B681" s="6" t="s">
        <v>199</v>
      </c>
      <c r="C681" s="6" t="s">
        <v>200</v>
      </c>
      <c r="D681" s="6" t="s">
        <v>200</v>
      </c>
      <c r="E681" s="13" t="s">
        <v>200</v>
      </c>
      <c r="F681" s="6"/>
      <c r="G681" s="6" t="s">
        <v>201</v>
      </c>
      <c r="H681" s="6" t="s">
        <v>255</v>
      </c>
      <c r="I681" s="6" t="s">
        <v>202</v>
      </c>
      <c r="J681" s="6" t="s">
        <v>266</v>
      </c>
      <c r="K681" s="79"/>
      <c r="L681" s="80"/>
      <c r="M681" s="80"/>
      <c r="N681" s="80"/>
      <c r="O681" s="66"/>
      <c r="P681" s="66"/>
      <c r="Q681" s="66"/>
      <c r="R681" s="66"/>
    </row>
    <row r="682" spans="1:19" ht="16" thickBot="1" x14ac:dyDescent="0.4">
      <c r="A682" s="3"/>
      <c r="B682" s="6">
        <f>DSUM(A592:B672,2,K679:K680)</f>
        <v>0</v>
      </c>
      <c r="C682" s="6" t="e">
        <f>DAVERAGE(A592:C672,3,L679:L680)</f>
        <v>#DIV/0!</v>
      </c>
      <c r="D682" s="6" t="e">
        <f>DAVERAGE(A592:D672,4,M679:M680)</f>
        <v>#DIV/0!</v>
      </c>
      <c r="E682" s="13" t="e">
        <f>DAVERAGE(A592:E672,5,N679:N680)</f>
        <v>#DIV/0!</v>
      </c>
      <c r="F682" s="6"/>
      <c r="G682" s="6" t="e">
        <f>DAVERAGE(A592:G672,7,O679:O680)</f>
        <v>#DIV/0!</v>
      </c>
      <c r="H682" s="6" t="e">
        <f>DAVERAGE(A592:H672,8,P679:P680)</f>
        <v>#DIV/0!</v>
      </c>
      <c r="I682" s="6" t="e">
        <f>DAVERAGE(A592:I672,9,Q679:Q680)</f>
        <v>#DIV/0!</v>
      </c>
      <c r="J682" s="6" t="e">
        <f>DAVERAGE(A592:J672,10,R679:R680)</f>
        <v>#DIV/0!</v>
      </c>
      <c r="K682" s="22"/>
      <c r="L682" s="66"/>
      <c r="M682" s="66"/>
    </row>
    <row r="683" spans="1:19" ht="16.5" thickTop="1" thickBot="1" x14ac:dyDescent="0.4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22"/>
    </row>
    <row r="684" spans="1:19" x14ac:dyDescent="0.3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22"/>
    </row>
    <row r="685" spans="1:19" x14ac:dyDescent="0.35">
      <c r="A685" s="140" t="s">
        <v>211</v>
      </c>
      <c r="B685" s="7"/>
      <c r="C685" s="7"/>
      <c r="D685" s="7"/>
      <c r="E685" s="7"/>
      <c r="F685" s="7"/>
      <c r="G685" s="7"/>
      <c r="H685" s="7"/>
      <c r="I685" s="7"/>
      <c r="J685" s="7"/>
      <c r="K685" s="22"/>
    </row>
    <row r="686" spans="1:19" x14ac:dyDescent="0.35">
      <c r="A686" s="1" t="s">
        <v>120</v>
      </c>
      <c r="B686" s="1"/>
      <c r="C686" s="10" t="s">
        <v>35</v>
      </c>
      <c r="D686" s="73"/>
      <c r="E686" s="1" t="s">
        <v>52</v>
      </c>
      <c r="F686" s="73"/>
      <c r="G686" s="1" t="s">
        <v>133</v>
      </c>
      <c r="H686" s="1"/>
      <c r="I686" s="1">
        <f>F686-D686</f>
        <v>0</v>
      </c>
      <c r="J686" s="231"/>
      <c r="K686" s="22"/>
    </row>
    <row r="687" spans="1:19" x14ac:dyDescent="0.35">
      <c r="A687" s="178" t="s">
        <v>237</v>
      </c>
      <c r="B687" s="234"/>
      <c r="C687" s="6" t="s">
        <v>106</v>
      </c>
      <c r="D687" s="3"/>
      <c r="E687" s="75"/>
      <c r="F687" s="256"/>
      <c r="G687" s="256"/>
      <c r="H687" s="256"/>
      <c r="I687" s="256"/>
      <c r="J687" s="257"/>
      <c r="K687" s="22"/>
    </row>
    <row r="688" spans="1:19" x14ac:dyDescent="0.35">
      <c r="A688" s="144" t="s">
        <v>238</v>
      </c>
      <c r="B688" s="235"/>
      <c r="C688" s="11" t="s">
        <v>64</v>
      </c>
      <c r="E688" s="156"/>
      <c r="F688" s="8"/>
      <c r="G688" s="8"/>
      <c r="H688" s="8"/>
      <c r="I688" s="8"/>
      <c r="J688" s="8"/>
      <c r="K688" s="22"/>
    </row>
    <row r="689" spans="1:11" x14ac:dyDescent="0.35">
      <c r="A689" s="170" t="s">
        <v>239</v>
      </c>
      <c r="B689" s="74"/>
      <c r="C689" s="11" t="s">
        <v>243</v>
      </c>
      <c r="E689" s="156"/>
      <c r="F689" s="8"/>
      <c r="G689" s="8"/>
      <c r="H689" s="8"/>
      <c r="I689" s="8"/>
      <c r="J689" s="8"/>
      <c r="K689" s="22"/>
    </row>
    <row r="690" spans="1:11" x14ac:dyDescent="0.35">
      <c r="C690" s="11" t="s">
        <v>244</v>
      </c>
      <c r="E690" s="156"/>
      <c r="F690" s="8"/>
      <c r="G690" s="8"/>
      <c r="H690" s="8"/>
      <c r="I690" s="8"/>
      <c r="J690" s="8"/>
      <c r="K690" s="22"/>
    </row>
    <row r="691" spans="1:11" x14ac:dyDescent="0.35">
      <c r="A691" s="3" t="s">
        <v>164</v>
      </c>
      <c r="B691" s="75"/>
      <c r="C691" s="11" t="s">
        <v>70</v>
      </c>
      <c r="E691" s="156"/>
      <c r="F691" s="8"/>
      <c r="G691" s="8"/>
      <c r="H691" s="8"/>
      <c r="I691" s="8"/>
      <c r="J691" s="8"/>
      <c r="K691" s="22"/>
    </row>
    <row r="692" spans="1:11" x14ac:dyDescent="0.35">
      <c r="C692" s="179" t="s">
        <v>250</v>
      </c>
      <c r="E692" s="214"/>
      <c r="F692" s="180"/>
      <c r="G692" s="8"/>
      <c r="H692" s="8"/>
      <c r="I692" s="8"/>
      <c r="J692" s="8"/>
      <c r="K692" s="22"/>
    </row>
    <row r="693" spans="1:11" ht="16" thickBot="1" x14ac:dyDescent="0.4">
      <c r="A693" s="170"/>
      <c r="B693" s="225"/>
      <c r="C693" s="179" t="s">
        <v>240</v>
      </c>
      <c r="D693" s="26"/>
      <c r="E693" s="215"/>
      <c r="F693" s="26" t="s">
        <v>74</v>
      </c>
      <c r="G693" s="26" t="s">
        <v>53</v>
      </c>
      <c r="H693" s="26"/>
      <c r="I693" s="78"/>
      <c r="J693" s="26" t="s">
        <v>80</v>
      </c>
      <c r="K693" s="22"/>
    </row>
    <row r="694" spans="1:11" ht="16" thickTop="1" x14ac:dyDescent="0.35">
      <c r="A694" s="54" t="s">
        <v>204</v>
      </c>
      <c r="B694" s="7"/>
      <c r="C694" s="7"/>
      <c r="F694" s="66"/>
      <c r="I694" s="7"/>
      <c r="J694" s="7"/>
      <c r="K694" s="22"/>
    </row>
    <row r="695" spans="1:11" x14ac:dyDescent="0.35">
      <c r="A695" s="114" t="s">
        <v>144</v>
      </c>
      <c r="B695" s="115" t="s">
        <v>43</v>
      </c>
      <c r="C695" s="116" t="s">
        <v>91</v>
      </c>
      <c r="D695" s="115" t="s">
        <v>44</v>
      </c>
      <c r="E695" s="115" t="s">
        <v>147</v>
      </c>
      <c r="F695" s="115" t="s">
        <v>42</v>
      </c>
      <c r="G695" s="116" t="s">
        <v>149</v>
      </c>
      <c r="H695" s="115" t="s">
        <v>205</v>
      </c>
      <c r="I695" s="115" t="s">
        <v>38</v>
      </c>
      <c r="J695" s="227"/>
      <c r="K695" s="22"/>
    </row>
    <row r="696" spans="1:11" ht="16" thickBot="1" x14ac:dyDescent="0.4">
      <c r="A696" s="118"/>
      <c r="B696" s="119"/>
      <c r="C696" s="120"/>
      <c r="D696" s="119"/>
      <c r="E696" s="119"/>
      <c r="F696" s="119"/>
      <c r="G696" s="130"/>
      <c r="H696" s="119"/>
      <c r="I696" s="119"/>
      <c r="J696" s="228"/>
      <c r="K696" s="22"/>
    </row>
    <row r="697" spans="1:11" ht="16" thickTop="1" x14ac:dyDescent="0.35">
      <c r="A697" s="11" t="s">
        <v>146</v>
      </c>
      <c r="B697" s="66"/>
      <c r="C697" s="66"/>
      <c r="D697" s="66"/>
      <c r="E697" s="117"/>
      <c r="F697" s="65" t="s">
        <v>135</v>
      </c>
      <c r="G697" s="66"/>
      <c r="H697" s="66"/>
      <c r="I697" s="66"/>
      <c r="J697" s="66">
        <f>J21</f>
        <v>0</v>
      </c>
      <c r="K697" s="22"/>
    </row>
    <row r="698" spans="1:11" x14ac:dyDescent="0.35">
      <c r="A698" s="16" t="s">
        <v>7</v>
      </c>
      <c r="F698" s="17" t="s">
        <v>87</v>
      </c>
      <c r="K698" s="22"/>
    </row>
    <row r="699" spans="1:11" x14ac:dyDescent="0.35">
      <c r="A699" s="17" t="s">
        <v>11</v>
      </c>
      <c r="F699" s="17" t="s">
        <v>40</v>
      </c>
      <c r="K699" s="22"/>
    </row>
    <row r="700" spans="1:11" x14ac:dyDescent="0.35">
      <c r="A700" s="17" t="s">
        <v>13</v>
      </c>
      <c r="F700" s="17" t="s">
        <v>46</v>
      </c>
      <c r="K700" s="22"/>
    </row>
    <row r="701" spans="1:11" x14ac:dyDescent="0.35">
      <c r="A701" s="17" t="s">
        <v>15</v>
      </c>
      <c r="F701" s="18" t="s">
        <v>82</v>
      </c>
      <c r="K701" s="22"/>
    </row>
    <row r="702" spans="1:11" ht="16" thickBot="1" x14ac:dyDescent="0.4">
      <c r="B702" s="19" t="s">
        <v>21</v>
      </c>
      <c r="F702" s="11"/>
      <c r="K702" s="22"/>
    </row>
    <row r="703" spans="1:11" ht="16.5" thickTop="1" thickBot="1" x14ac:dyDescent="0.4">
      <c r="A703" s="7" t="s">
        <v>120</v>
      </c>
      <c r="B703" s="7"/>
      <c r="C703" s="7" t="s">
        <v>62</v>
      </c>
      <c r="D703" s="7"/>
      <c r="E703" s="7"/>
      <c r="F703" s="7"/>
      <c r="G703" s="7"/>
      <c r="H703" s="7"/>
      <c r="I703" s="7"/>
      <c r="J703" s="7"/>
      <c r="K703" s="22"/>
    </row>
    <row r="704" spans="1:11" ht="16" thickTop="1" x14ac:dyDescent="0.35">
      <c r="A704" s="7" t="s">
        <v>206</v>
      </c>
      <c r="B704" s="5" t="s">
        <v>66</v>
      </c>
      <c r="C704" s="5" t="s">
        <v>179</v>
      </c>
      <c r="D704" s="5" t="s">
        <v>208</v>
      </c>
      <c r="E704" s="5" t="s">
        <v>49</v>
      </c>
      <c r="F704" s="5" t="s">
        <v>207</v>
      </c>
      <c r="G704" s="20" t="s">
        <v>33</v>
      </c>
      <c r="H704" s="20" t="s">
        <v>251</v>
      </c>
      <c r="I704" s="20" t="s">
        <v>57</v>
      </c>
      <c r="J704" s="20" t="s">
        <v>261</v>
      </c>
      <c r="K704" s="22" t="s">
        <v>152</v>
      </c>
    </row>
    <row r="705" spans="1:12" x14ac:dyDescent="0.35">
      <c r="A705" s="76"/>
      <c r="B705" s="76"/>
      <c r="C705" s="76"/>
      <c r="D705" s="76"/>
      <c r="E705" s="76"/>
      <c r="F705" s="76"/>
      <c r="G705" s="76"/>
      <c r="H705" s="76"/>
      <c r="I705" s="76"/>
      <c r="J705" s="76"/>
      <c r="K705" s="86">
        <f t="shared" ref="K705:K736" si="18">SUM(G705:J705)</f>
        <v>0</v>
      </c>
      <c r="L705" s="66"/>
    </row>
    <row r="706" spans="1:12" x14ac:dyDescent="0.35">
      <c r="A706" s="76"/>
      <c r="B706" s="76"/>
      <c r="C706" s="76"/>
      <c r="D706" s="76"/>
      <c r="E706" s="76"/>
      <c r="F706" s="76"/>
      <c r="G706" s="76"/>
      <c r="H706" s="76"/>
      <c r="I706" s="76"/>
      <c r="J706" s="76"/>
      <c r="K706" s="86">
        <f t="shared" si="18"/>
        <v>0</v>
      </c>
      <c r="L706" s="66"/>
    </row>
    <row r="707" spans="1:12" x14ac:dyDescent="0.35">
      <c r="A707" s="76"/>
      <c r="B707" s="76"/>
      <c r="C707" s="76"/>
      <c r="D707" s="76"/>
      <c r="E707" s="76"/>
      <c r="F707" s="76"/>
      <c r="G707" s="76"/>
      <c r="H707" s="76"/>
      <c r="I707" s="76"/>
      <c r="J707" s="76"/>
      <c r="K707" s="86">
        <f t="shared" si="18"/>
        <v>0</v>
      </c>
      <c r="L707" s="66"/>
    </row>
    <row r="708" spans="1:12" x14ac:dyDescent="0.35">
      <c r="A708" s="76"/>
      <c r="B708" s="76"/>
      <c r="C708" s="76"/>
      <c r="D708" s="76"/>
      <c r="E708" s="76"/>
      <c r="F708" s="76"/>
      <c r="G708" s="76"/>
      <c r="H708" s="76"/>
      <c r="I708" s="76"/>
      <c r="J708" s="76"/>
      <c r="K708" s="86">
        <f t="shared" si="18"/>
        <v>0</v>
      </c>
      <c r="L708" s="66"/>
    </row>
    <row r="709" spans="1:12" x14ac:dyDescent="0.35">
      <c r="A709" s="76"/>
      <c r="B709" s="76"/>
      <c r="C709" s="76"/>
      <c r="D709" s="76"/>
      <c r="E709" s="76"/>
      <c r="F709" s="76"/>
      <c r="G709" s="76"/>
      <c r="H709" s="76"/>
      <c r="I709" s="76"/>
      <c r="J709" s="76"/>
      <c r="K709" s="86">
        <f t="shared" si="18"/>
        <v>0</v>
      </c>
      <c r="L709" s="66"/>
    </row>
    <row r="710" spans="1:12" x14ac:dyDescent="0.35">
      <c r="A710" s="75"/>
      <c r="B710" s="77"/>
      <c r="C710" s="77"/>
      <c r="D710" s="77"/>
      <c r="E710" s="77"/>
      <c r="F710" s="77"/>
      <c r="G710" s="77"/>
      <c r="H710" s="77"/>
      <c r="I710" s="77"/>
      <c r="J710" s="77"/>
      <c r="K710" s="86">
        <f t="shared" si="18"/>
        <v>0</v>
      </c>
      <c r="L710" s="66"/>
    </row>
    <row r="711" spans="1:12" x14ac:dyDescent="0.35">
      <c r="A711" s="75"/>
      <c r="B711" s="77"/>
      <c r="C711" s="77"/>
      <c r="D711" s="77"/>
      <c r="E711" s="77"/>
      <c r="F711" s="77"/>
      <c r="G711" s="77"/>
      <c r="H711" s="77"/>
      <c r="I711" s="77"/>
      <c r="J711" s="77"/>
      <c r="K711" s="86">
        <f t="shared" si="18"/>
        <v>0</v>
      </c>
      <c r="L711" s="66"/>
    </row>
    <row r="712" spans="1:12" x14ac:dyDescent="0.35">
      <c r="A712" s="75"/>
      <c r="B712" s="77"/>
      <c r="C712" s="77"/>
      <c r="D712" s="77"/>
      <c r="E712" s="77"/>
      <c r="F712" s="77"/>
      <c r="G712" s="77"/>
      <c r="H712" s="77"/>
      <c r="I712" s="77"/>
      <c r="J712" s="77"/>
      <c r="K712" s="86">
        <f t="shared" si="18"/>
        <v>0</v>
      </c>
      <c r="L712" s="66"/>
    </row>
    <row r="713" spans="1:12" x14ac:dyDescent="0.35">
      <c r="A713" s="75"/>
      <c r="B713" s="77"/>
      <c r="C713" s="77"/>
      <c r="D713" s="77"/>
      <c r="E713" s="77"/>
      <c r="F713" s="77"/>
      <c r="G713" s="77"/>
      <c r="H713" s="77"/>
      <c r="I713" s="77"/>
      <c r="J713" s="77"/>
      <c r="K713" s="86">
        <f t="shared" si="18"/>
        <v>0</v>
      </c>
      <c r="L713" s="66"/>
    </row>
    <row r="714" spans="1:12" x14ac:dyDescent="0.35">
      <c r="A714" s="75"/>
      <c r="B714" s="77"/>
      <c r="C714" s="77"/>
      <c r="D714" s="77"/>
      <c r="E714" s="77"/>
      <c r="F714" s="77"/>
      <c r="G714" s="77"/>
      <c r="H714" s="77"/>
      <c r="I714" s="77"/>
      <c r="J714" s="77"/>
      <c r="K714" s="86">
        <f t="shared" si="18"/>
        <v>0</v>
      </c>
      <c r="L714" s="66"/>
    </row>
    <row r="715" spans="1:12" x14ac:dyDescent="0.35">
      <c r="A715" s="75"/>
      <c r="B715" s="77"/>
      <c r="C715" s="77"/>
      <c r="D715" s="77"/>
      <c r="E715" s="77"/>
      <c r="F715" s="77"/>
      <c r="G715" s="77"/>
      <c r="H715" s="77"/>
      <c r="I715" s="77"/>
      <c r="J715" s="77"/>
      <c r="K715" s="86">
        <f t="shared" si="18"/>
        <v>0</v>
      </c>
      <c r="L715" s="66"/>
    </row>
    <row r="716" spans="1:12" x14ac:dyDescent="0.35">
      <c r="A716" s="75"/>
      <c r="B716" s="77"/>
      <c r="C716" s="77"/>
      <c r="D716" s="77"/>
      <c r="E716" s="77"/>
      <c r="F716" s="77"/>
      <c r="G716" s="77"/>
      <c r="H716" s="77"/>
      <c r="I716" s="77"/>
      <c r="J716" s="77"/>
      <c r="K716" s="86">
        <f t="shared" si="18"/>
        <v>0</v>
      </c>
      <c r="L716" s="66"/>
    </row>
    <row r="717" spans="1:12" x14ac:dyDescent="0.35">
      <c r="A717" s="75"/>
      <c r="B717" s="77"/>
      <c r="C717" s="77"/>
      <c r="D717" s="77"/>
      <c r="E717" s="77"/>
      <c r="F717" s="77"/>
      <c r="G717" s="77"/>
      <c r="H717" s="77"/>
      <c r="I717" s="77"/>
      <c r="J717" s="77"/>
      <c r="K717" s="86">
        <f t="shared" si="18"/>
        <v>0</v>
      </c>
      <c r="L717" s="66"/>
    </row>
    <row r="718" spans="1:12" x14ac:dyDescent="0.35">
      <c r="A718" s="75"/>
      <c r="B718" s="77"/>
      <c r="C718" s="77"/>
      <c r="D718" s="77"/>
      <c r="E718" s="77"/>
      <c r="F718" s="77"/>
      <c r="G718" s="77"/>
      <c r="H718" s="77"/>
      <c r="I718" s="77"/>
      <c r="J718" s="77"/>
      <c r="K718" s="86">
        <f t="shared" si="18"/>
        <v>0</v>
      </c>
      <c r="L718" s="66"/>
    </row>
    <row r="719" spans="1:12" x14ac:dyDescent="0.35">
      <c r="A719" s="75"/>
      <c r="B719" s="77"/>
      <c r="C719" s="77"/>
      <c r="D719" s="77"/>
      <c r="E719" s="77"/>
      <c r="F719" s="77"/>
      <c r="G719" s="77"/>
      <c r="H719" s="77"/>
      <c r="I719" s="77"/>
      <c r="J719" s="77"/>
      <c r="K719" s="86">
        <f t="shared" si="18"/>
        <v>0</v>
      </c>
      <c r="L719" s="66"/>
    </row>
    <row r="720" spans="1:12" x14ac:dyDescent="0.35">
      <c r="A720" s="75"/>
      <c r="B720" s="77"/>
      <c r="C720" s="77"/>
      <c r="D720" s="77"/>
      <c r="E720" s="77"/>
      <c r="F720" s="77"/>
      <c r="G720" s="77"/>
      <c r="H720" s="77"/>
      <c r="I720" s="77"/>
      <c r="J720" s="77"/>
      <c r="K720" s="86">
        <f t="shared" si="18"/>
        <v>0</v>
      </c>
      <c r="L720" s="66"/>
    </row>
    <row r="721" spans="1:12" x14ac:dyDescent="0.35">
      <c r="A721" s="75"/>
      <c r="B721" s="77"/>
      <c r="C721" s="77"/>
      <c r="D721" s="77"/>
      <c r="E721" s="77"/>
      <c r="F721" s="77"/>
      <c r="G721" s="77"/>
      <c r="H721" s="77"/>
      <c r="I721" s="77"/>
      <c r="J721" s="77"/>
      <c r="K721" s="86">
        <f t="shared" si="18"/>
        <v>0</v>
      </c>
      <c r="L721" s="66"/>
    </row>
    <row r="722" spans="1:12" x14ac:dyDescent="0.35">
      <c r="A722" s="75"/>
      <c r="B722" s="77"/>
      <c r="C722" s="77"/>
      <c r="D722" s="77"/>
      <c r="E722" s="77"/>
      <c r="F722" s="77"/>
      <c r="G722" s="77"/>
      <c r="H722" s="77"/>
      <c r="I722" s="77"/>
      <c r="J722" s="77"/>
      <c r="K722" s="86">
        <f t="shared" si="18"/>
        <v>0</v>
      </c>
      <c r="L722" s="66"/>
    </row>
    <row r="723" spans="1:12" x14ac:dyDescent="0.35">
      <c r="A723" s="75"/>
      <c r="B723" s="77"/>
      <c r="C723" s="77"/>
      <c r="D723" s="77"/>
      <c r="E723" s="77"/>
      <c r="F723" s="77"/>
      <c r="G723" s="77"/>
      <c r="H723" s="77"/>
      <c r="I723" s="77"/>
      <c r="J723" s="77"/>
      <c r="K723" s="86">
        <f t="shared" si="18"/>
        <v>0</v>
      </c>
      <c r="L723" s="66"/>
    </row>
    <row r="724" spans="1:12" x14ac:dyDescent="0.35">
      <c r="A724" s="75"/>
      <c r="B724" s="77"/>
      <c r="C724" s="77"/>
      <c r="D724" s="77"/>
      <c r="E724" s="77"/>
      <c r="F724" s="77"/>
      <c r="G724" s="77"/>
      <c r="H724" s="77"/>
      <c r="I724" s="77"/>
      <c r="J724" s="77"/>
      <c r="K724" s="86">
        <f t="shared" si="18"/>
        <v>0</v>
      </c>
      <c r="L724" s="66"/>
    </row>
    <row r="725" spans="1:12" x14ac:dyDescent="0.35">
      <c r="A725" s="75"/>
      <c r="B725" s="77"/>
      <c r="C725" s="77"/>
      <c r="D725" s="77"/>
      <c r="E725" s="77"/>
      <c r="F725" s="77"/>
      <c r="G725" s="77"/>
      <c r="H725" s="77"/>
      <c r="I725" s="77"/>
      <c r="J725" s="77"/>
      <c r="K725" s="86">
        <f t="shared" si="18"/>
        <v>0</v>
      </c>
      <c r="L725" s="66"/>
    </row>
    <row r="726" spans="1:12" x14ac:dyDescent="0.35">
      <c r="A726" s="75"/>
      <c r="B726" s="77"/>
      <c r="C726" s="77"/>
      <c r="D726" s="77"/>
      <c r="E726" s="77"/>
      <c r="F726" s="77"/>
      <c r="G726" s="77"/>
      <c r="H726" s="77"/>
      <c r="I726" s="77"/>
      <c r="J726" s="77"/>
      <c r="K726" s="86">
        <f t="shared" si="18"/>
        <v>0</v>
      </c>
      <c r="L726" s="66"/>
    </row>
    <row r="727" spans="1:12" x14ac:dyDescent="0.35">
      <c r="A727" s="75"/>
      <c r="B727" s="77"/>
      <c r="C727" s="77"/>
      <c r="D727" s="77"/>
      <c r="E727" s="77"/>
      <c r="F727" s="77"/>
      <c r="G727" s="77"/>
      <c r="H727" s="77"/>
      <c r="I727" s="77"/>
      <c r="J727" s="77"/>
      <c r="K727" s="86">
        <f t="shared" si="18"/>
        <v>0</v>
      </c>
      <c r="L727" s="66"/>
    </row>
    <row r="728" spans="1:12" x14ac:dyDescent="0.35">
      <c r="A728" s="75"/>
      <c r="B728" s="77"/>
      <c r="C728" s="77"/>
      <c r="D728" s="77"/>
      <c r="E728" s="77"/>
      <c r="F728" s="77"/>
      <c r="G728" s="77"/>
      <c r="H728" s="77"/>
      <c r="I728" s="77"/>
      <c r="J728" s="77"/>
      <c r="K728" s="86">
        <f t="shared" si="18"/>
        <v>0</v>
      </c>
      <c r="L728" s="66"/>
    </row>
    <row r="729" spans="1:12" x14ac:dyDescent="0.35">
      <c r="A729" s="75"/>
      <c r="B729" s="77"/>
      <c r="C729" s="77"/>
      <c r="D729" s="77"/>
      <c r="E729" s="77"/>
      <c r="F729" s="77"/>
      <c r="G729" s="77"/>
      <c r="H729" s="77"/>
      <c r="I729" s="77"/>
      <c r="J729" s="77"/>
      <c r="K729" s="86">
        <f t="shared" si="18"/>
        <v>0</v>
      </c>
      <c r="L729" s="66"/>
    </row>
    <row r="730" spans="1:12" x14ac:dyDescent="0.35">
      <c r="A730" s="75"/>
      <c r="B730" s="77"/>
      <c r="C730" s="77"/>
      <c r="D730" s="77"/>
      <c r="E730" s="77"/>
      <c r="F730" s="77"/>
      <c r="G730" s="77"/>
      <c r="H730" s="77"/>
      <c r="I730" s="77"/>
      <c r="J730" s="77"/>
      <c r="K730" s="86">
        <f t="shared" si="18"/>
        <v>0</v>
      </c>
      <c r="L730" s="66"/>
    </row>
    <row r="731" spans="1:12" x14ac:dyDescent="0.35">
      <c r="A731" s="75"/>
      <c r="B731" s="77"/>
      <c r="C731" s="77"/>
      <c r="D731" s="77"/>
      <c r="E731" s="77"/>
      <c r="F731" s="77"/>
      <c r="G731" s="77"/>
      <c r="H731" s="77"/>
      <c r="I731" s="77"/>
      <c r="J731" s="77"/>
      <c r="K731" s="86">
        <f t="shared" si="18"/>
        <v>0</v>
      </c>
      <c r="L731" s="66"/>
    </row>
    <row r="732" spans="1:12" x14ac:dyDescent="0.35">
      <c r="A732" s="75"/>
      <c r="B732" s="77"/>
      <c r="C732" s="77"/>
      <c r="D732" s="77"/>
      <c r="E732" s="77"/>
      <c r="F732" s="77"/>
      <c r="G732" s="77"/>
      <c r="H732" s="77"/>
      <c r="I732" s="77"/>
      <c r="J732" s="77"/>
      <c r="K732" s="86">
        <f t="shared" si="18"/>
        <v>0</v>
      </c>
      <c r="L732" s="66"/>
    </row>
    <row r="733" spans="1:12" x14ac:dyDescent="0.35">
      <c r="A733" s="75"/>
      <c r="B733" s="77"/>
      <c r="C733" s="77"/>
      <c r="D733" s="77"/>
      <c r="E733" s="77"/>
      <c r="F733" s="77"/>
      <c r="G733" s="77"/>
      <c r="H733" s="77"/>
      <c r="I733" s="77"/>
      <c r="J733" s="77"/>
      <c r="K733" s="86">
        <f t="shared" si="18"/>
        <v>0</v>
      </c>
      <c r="L733" s="66"/>
    </row>
    <row r="734" spans="1:12" x14ac:dyDescent="0.35">
      <c r="A734" s="75"/>
      <c r="B734" s="77"/>
      <c r="C734" s="77"/>
      <c r="D734" s="77"/>
      <c r="E734" s="77"/>
      <c r="F734" s="77"/>
      <c r="G734" s="77"/>
      <c r="H734" s="77"/>
      <c r="I734" s="77"/>
      <c r="J734" s="77"/>
      <c r="K734" s="86">
        <f t="shared" si="18"/>
        <v>0</v>
      </c>
      <c r="L734" s="66"/>
    </row>
    <row r="735" spans="1:12" x14ac:dyDescent="0.35">
      <c r="A735" s="75"/>
      <c r="B735" s="77"/>
      <c r="C735" s="77"/>
      <c r="D735" s="77"/>
      <c r="E735" s="77"/>
      <c r="F735" s="77"/>
      <c r="G735" s="77"/>
      <c r="H735" s="77"/>
      <c r="I735" s="77"/>
      <c r="J735" s="77"/>
      <c r="K735" s="86">
        <f t="shared" si="18"/>
        <v>0</v>
      </c>
      <c r="L735" s="66"/>
    </row>
    <row r="736" spans="1:12" x14ac:dyDescent="0.35">
      <c r="A736" s="75"/>
      <c r="B736" s="77"/>
      <c r="C736" s="77"/>
      <c r="D736" s="77"/>
      <c r="E736" s="77"/>
      <c r="F736" s="77"/>
      <c r="G736" s="77"/>
      <c r="H736" s="77"/>
      <c r="I736" s="77"/>
      <c r="J736" s="77"/>
      <c r="K736" s="86">
        <f t="shared" si="18"/>
        <v>0</v>
      </c>
      <c r="L736" s="66"/>
    </row>
    <row r="737" spans="1:12" x14ac:dyDescent="0.35">
      <c r="A737" s="75"/>
      <c r="B737" s="77"/>
      <c r="C737" s="77"/>
      <c r="D737" s="77"/>
      <c r="E737" s="77"/>
      <c r="F737" s="77"/>
      <c r="G737" s="77"/>
      <c r="H737" s="77"/>
      <c r="I737" s="77"/>
      <c r="J737" s="77"/>
      <c r="K737" s="86">
        <f t="shared" ref="K737:K768" si="19">SUM(G737:J737)</f>
        <v>0</v>
      </c>
      <c r="L737" s="66"/>
    </row>
    <row r="738" spans="1:12" x14ac:dyDescent="0.35">
      <c r="A738" s="75"/>
      <c r="B738" s="77"/>
      <c r="C738" s="77"/>
      <c r="D738" s="77"/>
      <c r="E738" s="77"/>
      <c r="F738" s="77"/>
      <c r="G738" s="77"/>
      <c r="H738" s="77"/>
      <c r="I738" s="77"/>
      <c r="J738" s="77"/>
      <c r="K738" s="86">
        <f t="shared" si="19"/>
        <v>0</v>
      </c>
      <c r="L738" s="66"/>
    </row>
    <row r="739" spans="1:12" x14ac:dyDescent="0.35">
      <c r="A739" s="75"/>
      <c r="B739" s="77"/>
      <c r="C739" s="77"/>
      <c r="D739" s="77"/>
      <c r="E739" s="77"/>
      <c r="F739" s="77"/>
      <c r="G739" s="77"/>
      <c r="H739" s="77"/>
      <c r="I739" s="77"/>
      <c r="J739" s="77"/>
      <c r="K739" s="86">
        <f t="shared" si="19"/>
        <v>0</v>
      </c>
      <c r="L739" s="66"/>
    </row>
    <row r="740" spans="1:12" x14ac:dyDescent="0.35">
      <c r="A740" s="75"/>
      <c r="B740" s="77"/>
      <c r="C740" s="77"/>
      <c r="D740" s="77"/>
      <c r="E740" s="77"/>
      <c r="F740" s="77"/>
      <c r="G740" s="77"/>
      <c r="H740" s="77"/>
      <c r="I740" s="77"/>
      <c r="J740" s="77"/>
      <c r="K740" s="86">
        <f t="shared" si="19"/>
        <v>0</v>
      </c>
      <c r="L740" s="66"/>
    </row>
    <row r="741" spans="1:12" x14ac:dyDescent="0.35">
      <c r="A741" s="75"/>
      <c r="B741" s="77"/>
      <c r="C741" s="77"/>
      <c r="D741" s="77"/>
      <c r="E741" s="77"/>
      <c r="F741" s="77"/>
      <c r="G741" s="77"/>
      <c r="H741" s="77"/>
      <c r="I741" s="77"/>
      <c r="J741" s="77"/>
      <c r="K741" s="86">
        <f t="shared" si="19"/>
        <v>0</v>
      </c>
      <c r="L741" s="66"/>
    </row>
    <row r="742" spans="1:12" x14ac:dyDescent="0.35">
      <c r="A742" s="75"/>
      <c r="B742" s="77"/>
      <c r="C742" s="77"/>
      <c r="D742" s="77"/>
      <c r="E742" s="77"/>
      <c r="F742" s="77"/>
      <c r="G742" s="77"/>
      <c r="H742" s="77"/>
      <c r="I742" s="77"/>
      <c r="J742" s="77"/>
      <c r="K742" s="86">
        <f t="shared" si="19"/>
        <v>0</v>
      </c>
      <c r="L742" s="66"/>
    </row>
    <row r="743" spans="1:12" x14ac:dyDescent="0.35">
      <c r="A743" s="75"/>
      <c r="B743" s="77"/>
      <c r="C743" s="77"/>
      <c r="D743" s="77"/>
      <c r="E743" s="77"/>
      <c r="F743" s="77"/>
      <c r="G743" s="77"/>
      <c r="H743" s="77"/>
      <c r="I743" s="77"/>
      <c r="J743" s="77"/>
      <c r="K743" s="86">
        <f t="shared" si="19"/>
        <v>0</v>
      </c>
      <c r="L743" s="66"/>
    </row>
    <row r="744" spans="1:12" x14ac:dyDescent="0.35">
      <c r="A744" s="75"/>
      <c r="B744" s="77"/>
      <c r="C744" s="77"/>
      <c r="D744" s="77"/>
      <c r="E744" s="77"/>
      <c r="F744" s="77"/>
      <c r="G744" s="77"/>
      <c r="H744" s="77"/>
      <c r="I744" s="77"/>
      <c r="J744" s="77"/>
      <c r="K744" s="86">
        <f t="shared" si="19"/>
        <v>0</v>
      </c>
      <c r="L744" s="66"/>
    </row>
    <row r="745" spans="1:12" x14ac:dyDescent="0.35">
      <c r="A745" s="75"/>
      <c r="B745" s="77"/>
      <c r="C745" s="77"/>
      <c r="D745" s="77"/>
      <c r="E745" s="77"/>
      <c r="F745" s="77"/>
      <c r="G745" s="77"/>
      <c r="H745" s="77"/>
      <c r="I745" s="77"/>
      <c r="J745" s="77"/>
      <c r="K745" s="86">
        <f t="shared" si="19"/>
        <v>0</v>
      </c>
      <c r="L745" s="66"/>
    </row>
    <row r="746" spans="1:12" x14ac:dyDescent="0.35">
      <c r="A746" s="75"/>
      <c r="B746" s="77"/>
      <c r="C746" s="77"/>
      <c r="D746" s="77"/>
      <c r="E746" s="77"/>
      <c r="F746" s="77"/>
      <c r="G746" s="77"/>
      <c r="H746" s="77"/>
      <c r="I746" s="77"/>
      <c r="J746" s="77"/>
      <c r="K746" s="86">
        <f t="shared" si="19"/>
        <v>0</v>
      </c>
      <c r="L746" s="66"/>
    </row>
    <row r="747" spans="1:12" x14ac:dyDescent="0.35">
      <c r="A747" s="75"/>
      <c r="B747" s="77"/>
      <c r="C747" s="77"/>
      <c r="D747" s="77"/>
      <c r="E747" s="77"/>
      <c r="F747" s="77"/>
      <c r="G747" s="77"/>
      <c r="H747" s="77"/>
      <c r="I747" s="77"/>
      <c r="J747" s="77"/>
      <c r="K747" s="86">
        <f t="shared" si="19"/>
        <v>0</v>
      </c>
      <c r="L747" s="66"/>
    </row>
    <row r="748" spans="1:12" x14ac:dyDescent="0.35">
      <c r="A748" s="75"/>
      <c r="B748" s="77"/>
      <c r="C748" s="77"/>
      <c r="D748" s="77"/>
      <c r="E748" s="77"/>
      <c r="F748" s="77"/>
      <c r="G748" s="77"/>
      <c r="H748" s="77"/>
      <c r="I748" s="77"/>
      <c r="J748" s="77"/>
      <c r="K748" s="86">
        <f t="shared" si="19"/>
        <v>0</v>
      </c>
      <c r="L748" s="66"/>
    </row>
    <row r="749" spans="1:12" x14ac:dyDescent="0.35">
      <c r="A749" s="75"/>
      <c r="B749" s="77"/>
      <c r="C749" s="77"/>
      <c r="D749" s="77"/>
      <c r="E749" s="77"/>
      <c r="F749" s="77"/>
      <c r="G749" s="77"/>
      <c r="H749" s="77"/>
      <c r="I749" s="77"/>
      <c r="J749" s="77"/>
      <c r="K749" s="86">
        <f t="shared" si="19"/>
        <v>0</v>
      </c>
      <c r="L749" s="66"/>
    </row>
    <row r="750" spans="1:12" x14ac:dyDescent="0.35">
      <c r="A750" s="75"/>
      <c r="B750" s="77"/>
      <c r="C750" s="77"/>
      <c r="D750" s="77"/>
      <c r="E750" s="77"/>
      <c r="F750" s="77"/>
      <c r="G750" s="77"/>
      <c r="H750" s="77"/>
      <c r="I750" s="77"/>
      <c r="J750" s="77"/>
      <c r="K750" s="86">
        <f t="shared" si="19"/>
        <v>0</v>
      </c>
      <c r="L750" s="66"/>
    </row>
    <row r="751" spans="1:12" x14ac:dyDescent="0.35">
      <c r="A751" s="75"/>
      <c r="B751" s="77"/>
      <c r="C751" s="77"/>
      <c r="D751" s="77"/>
      <c r="E751" s="77"/>
      <c r="F751" s="77"/>
      <c r="G751" s="77"/>
      <c r="H751" s="77"/>
      <c r="I751" s="77"/>
      <c r="J751" s="77"/>
      <c r="K751" s="86">
        <f t="shared" si="19"/>
        <v>0</v>
      </c>
      <c r="L751" s="66"/>
    </row>
    <row r="752" spans="1:12" x14ac:dyDescent="0.35">
      <c r="A752" s="75"/>
      <c r="B752" s="77"/>
      <c r="C752" s="77"/>
      <c r="D752" s="77"/>
      <c r="E752" s="77"/>
      <c r="F752" s="77"/>
      <c r="G752" s="77"/>
      <c r="H752" s="77"/>
      <c r="I752" s="77"/>
      <c r="J752" s="77"/>
      <c r="K752" s="86">
        <f t="shared" si="19"/>
        <v>0</v>
      </c>
      <c r="L752" s="66"/>
    </row>
    <row r="753" spans="1:12" x14ac:dyDescent="0.35">
      <c r="A753" s="75"/>
      <c r="B753" s="77"/>
      <c r="C753" s="77"/>
      <c r="D753" s="77"/>
      <c r="E753" s="77"/>
      <c r="F753" s="77"/>
      <c r="G753" s="77"/>
      <c r="H753" s="77"/>
      <c r="I753" s="77"/>
      <c r="J753" s="77"/>
      <c r="K753" s="86">
        <f t="shared" si="19"/>
        <v>0</v>
      </c>
      <c r="L753" s="66"/>
    </row>
    <row r="754" spans="1:12" x14ac:dyDescent="0.35">
      <c r="A754" s="75"/>
      <c r="B754" s="77"/>
      <c r="C754" s="77"/>
      <c r="D754" s="77"/>
      <c r="E754" s="77"/>
      <c r="F754" s="77"/>
      <c r="G754" s="77"/>
      <c r="H754" s="77"/>
      <c r="I754" s="77"/>
      <c r="J754" s="77"/>
      <c r="K754" s="86">
        <f t="shared" si="19"/>
        <v>0</v>
      </c>
      <c r="L754" s="66"/>
    </row>
    <row r="755" spans="1:12" x14ac:dyDescent="0.35">
      <c r="A755" s="75"/>
      <c r="B755" s="77"/>
      <c r="C755" s="77"/>
      <c r="D755" s="77"/>
      <c r="E755" s="77"/>
      <c r="F755" s="77"/>
      <c r="G755" s="77"/>
      <c r="H755" s="77"/>
      <c r="I755" s="77"/>
      <c r="J755" s="77"/>
      <c r="K755" s="86">
        <f t="shared" si="19"/>
        <v>0</v>
      </c>
      <c r="L755" s="66"/>
    </row>
    <row r="756" spans="1:12" x14ac:dyDescent="0.35">
      <c r="A756" s="75"/>
      <c r="B756" s="77"/>
      <c r="C756" s="77"/>
      <c r="D756" s="77"/>
      <c r="E756" s="77"/>
      <c r="F756" s="77"/>
      <c r="G756" s="77"/>
      <c r="H756" s="77"/>
      <c r="I756" s="77"/>
      <c r="J756" s="77"/>
      <c r="K756" s="86">
        <f t="shared" si="19"/>
        <v>0</v>
      </c>
      <c r="L756" s="66"/>
    </row>
    <row r="757" spans="1:12" x14ac:dyDescent="0.35">
      <c r="A757" s="75"/>
      <c r="B757" s="77"/>
      <c r="C757" s="77"/>
      <c r="D757" s="77"/>
      <c r="E757" s="77"/>
      <c r="F757" s="77"/>
      <c r="G757" s="77"/>
      <c r="H757" s="77"/>
      <c r="I757" s="77"/>
      <c r="J757" s="77"/>
      <c r="K757" s="86">
        <f t="shared" si="19"/>
        <v>0</v>
      </c>
      <c r="L757" s="66"/>
    </row>
    <row r="758" spans="1:12" x14ac:dyDescent="0.35">
      <c r="A758" s="75"/>
      <c r="B758" s="77"/>
      <c r="C758" s="77"/>
      <c r="D758" s="77"/>
      <c r="E758" s="77"/>
      <c r="F758" s="77"/>
      <c r="G758" s="77"/>
      <c r="H758" s="77"/>
      <c r="I758" s="77"/>
      <c r="J758" s="77"/>
      <c r="K758" s="86">
        <f t="shared" si="19"/>
        <v>0</v>
      </c>
      <c r="L758" s="66"/>
    </row>
    <row r="759" spans="1:12" x14ac:dyDescent="0.35">
      <c r="A759" s="75"/>
      <c r="B759" s="77"/>
      <c r="C759" s="77"/>
      <c r="D759" s="77"/>
      <c r="E759" s="77"/>
      <c r="F759" s="77"/>
      <c r="G759" s="77"/>
      <c r="H759" s="77"/>
      <c r="I759" s="77"/>
      <c r="J759" s="77"/>
      <c r="K759" s="86">
        <f t="shared" si="19"/>
        <v>0</v>
      </c>
      <c r="L759" s="66"/>
    </row>
    <row r="760" spans="1:12" x14ac:dyDescent="0.35">
      <c r="A760" s="75"/>
      <c r="B760" s="77"/>
      <c r="C760" s="77"/>
      <c r="D760" s="77"/>
      <c r="E760" s="77"/>
      <c r="F760" s="77"/>
      <c r="G760" s="77"/>
      <c r="H760" s="77"/>
      <c r="I760" s="77"/>
      <c r="J760" s="77"/>
      <c r="K760" s="86">
        <f t="shared" si="19"/>
        <v>0</v>
      </c>
      <c r="L760" s="66"/>
    </row>
    <row r="761" spans="1:12" x14ac:dyDescent="0.35">
      <c r="A761" s="75"/>
      <c r="B761" s="77"/>
      <c r="C761" s="77"/>
      <c r="D761" s="77"/>
      <c r="E761" s="77"/>
      <c r="F761" s="77"/>
      <c r="G761" s="77"/>
      <c r="H761" s="77"/>
      <c r="I761" s="77"/>
      <c r="J761" s="77"/>
      <c r="K761" s="86">
        <f t="shared" si="19"/>
        <v>0</v>
      </c>
      <c r="L761" s="66"/>
    </row>
    <row r="762" spans="1:12" x14ac:dyDescent="0.35">
      <c r="A762" s="75"/>
      <c r="B762" s="77"/>
      <c r="C762" s="77"/>
      <c r="D762" s="77"/>
      <c r="E762" s="77"/>
      <c r="F762" s="77"/>
      <c r="G762" s="77"/>
      <c r="H762" s="77"/>
      <c r="I762" s="77"/>
      <c r="J762" s="77"/>
      <c r="K762" s="86">
        <f t="shared" si="19"/>
        <v>0</v>
      </c>
      <c r="L762" s="66"/>
    </row>
    <row r="763" spans="1:12" x14ac:dyDescent="0.35">
      <c r="A763" s="75"/>
      <c r="B763" s="77"/>
      <c r="C763" s="77"/>
      <c r="D763" s="77"/>
      <c r="E763" s="77"/>
      <c r="F763" s="77"/>
      <c r="G763" s="77"/>
      <c r="H763" s="77"/>
      <c r="I763" s="77"/>
      <c r="J763" s="77"/>
      <c r="K763" s="86">
        <f t="shared" si="19"/>
        <v>0</v>
      </c>
      <c r="L763" s="66"/>
    </row>
    <row r="764" spans="1:12" x14ac:dyDescent="0.35">
      <c r="A764" s="75"/>
      <c r="B764" s="77"/>
      <c r="C764" s="77"/>
      <c r="D764" s="77"/>
      <c r="E764" s="77"/>
      <c r="F764" s="77"/>
      <c r="G764" s="77"/>
      <c r="H764" s="77"/>
      <c r="I764" s="77"/>
      <c r="J764" s="77"/>
      <c r="K764" s="86">
        <f t="shared" si="19"/>
        <v>0</v>
      </c>
      <c r="L764" s="66"/>
    </row>
    <row r="765" spans="1:12" x14ac:dyDescent="0.35">
      <c r="A765" s="75"/>
      <c r="B765" s="77"/>
      <c r="C765" s="77"/>
      <c r="D765" s="77"/>
      <c r="E765" s="77"/>
      <c r="F765" s="77"/>
      <c r="G765" s="77"/>
      <c r="H765" s="77"/>
      <c r="I765" s="77"/>
      <c r="J765" s="77"/>
      <c r="K765" s="86">
        <f t="shared" si="19"/>
        <v>0</v>
      </c>
      <c r="L765" s="66"/>
    </row>
    <row r="766" spans="1:12" x14ac:dyDescent="0.35">
      <c r="A766" s="75"/>
      <c r="B766" s="77"/>
      <c r="C766" s="77"/>
      <c r="D766" s="77"/>
      <c r="E766" s="77"/>
      <c r="F766" s="77"/>
      <c r="G766" s="77"/>
      <c r="H766" s="77"/>
      <c r="I766" s="77"/>
      <c r="J766" s="77"/>
      <c r="K766" s="86">
        <f t="shared" si="19"/>
        <v>0</v>
      </c>
      <c r="L766" s="66"/>
    </row>
    <row r="767" spans="1:12" x14ac:dyDescent="0.35">
      <c r="A767" s="75"/>
      <c r="B767" s="77"/>
      <c r="C767" s="77"/>
      <c r="D767" s="77"/>
      <c r="E767" s="77"/>
      <c r="F767" s="77"/>
      <c r="G767" s="77"/>
      <c r="H767" s="77"/>
      <c r="I767" s="77"/>
      <c r="J767" s="77"/>
      <c r="K767" s="86">
        <f t="shared" si="19"/>
        <v>0</v>
      </c>
      <c r="L767" s="66"/>
    </row>
    <row r="768" spans="1:12" x14ac:dyDescent="0.35">
      <c r="A768" s="75"/>
      <c r="B768" s="77"/>
      <c r="C768" s="77"/>
      <c r="D768" s="77"/>
      <c r="E768" s="77"/>
      <c r="F768" s="77"/>
      <c r="G768" s="77"/>
      <c r="H768" s="77"/>
      <c r="I768" s="77"/>
      <c r="J768" s="77"/>
      <c r="K768" s="86">
        <f t="shared" si="19"/>
        <v>0</v>
      </c>
      <c r="L768" s="66"/>
    </row>
    <row r="769" spans="1:19" x14ac:dyDescent="0.35">
      <c r="A769" s="75"/>
      <c r="B769" s="77"/>
      <c r="C769" s="77"/>
      <c r="D769" s="77"/>
      <c r="E769" s="77"/>
      <c r="F769" s="77"/>
      <c r="G769" s="77"/>
      <c r="H769" s="77"/>
      <c r="I769" s="77"/>
      <c r="J769" s="77"/>
      <c r="K769" s="86">
        <f t="shared" ref="K769:K783" si="20">SUM(G769:J769)</f>
        <v>0</v>
      </c>
      <c r="L769" s="66"/>
    </row>
    <row r="770" spans="1:19" x14ac:dyDescent="0.35">
      <c r="A770" s="75"/>
      <c r="B770" s="77"/>
      <c r="C770" s="77"/>
      <c r="D770" s="77"/>
      <c r="E770" s="77"/>
      <c r="F770" s="77"/>
      <c r="G770" s="77"/>
      <c r="H770" s="77"/>
      <c r="I770" s="77"/>
      <c r="J770" s="77"/>
      <c r="K770" s="86">
        <f t="shared" si="20"/>
        <v>0</v>
      </c>
      <c r="L770" s="66"/>
    </row>
    <row r="771" spans="1:19" x14ac:dyDescent="0.35">
      <c r="A771" s="75"/>
      <c r="B771" s="77"/>
      <c r="C771" s="77"/>
      <c r="D771" s="77"/>
      <c r="E771" s="77"/>
      <c r="F771" s="77"/>
      <c r="G771" s="77"/>
      <c r="H771" s="77"/>
      <c r="I771" s="77"/>
      <c r="J771" s="77"/>
      <c r="K771" s="86">
        <f t="shared" si="20"/>
        <v>0</v>
      </c>
      <c r="L771" s="66"/>
    </row>
    <row r="772" spans="1:19" x14ac:dyDescent="0.35">
      <c r="A772" s="75"/>
      <c r="B772" s="77"/>
      <c r="C772" s="77"/>
      <c r="D772" s="77"/>
      <c r="E772" s="77"/>
      <c r="F772" s="77"/>
      <c r="G772" s="77"/>
      <c r="H772" s="77"/>
      <c r="I772" s="77"/>
      <c r="J772" s="77"/>
      <c r="K772" s="86">
        <f t="shared" si="20"/>
        <v>0</v>
      </c>
      <c r="L772" s="66"/>
    </row>
    <row r="773" spans="1:19" x14ac:dyDescent="0.35">
      <c r="A773" s="75"/>
      <c r="B773" s="77"/>
      <c r="C773" s="77"/>
      <c r="D773" s="77"/>
      <c r="E773" s="77"/>
      <c r="F773" s="77"/>
      <c r="G773" s="77"/>
      <c r="H773" s="77"/>
      <c r="I773" s="77"/>
      <c r="J773" s="77"/>
      <c r="K773" s="86">
        <f t="shared" si="20"/>
        <v>0</v>
      </c>
      <c r="L773" s="66"/>
    </row>
    <row r="774" spans="1:19" x14ac:dyDescent="0.35">
      <c r="A774" s="75"/>
      <c r="B774" s="77"/>
      <c r="C774" s="77"/>
      <c r="D774" s="77"/>
      <c r="E774" s="77"/>
      <c r="F774" s="77"/>
      <c r="G774" s="77"/>
      <c r="H774" s="77"/>
      <c r="I774" s="77"/>
      <c r="J774" s="77"/>
      <c r="K774" s="86">
        <f t="shared" si="20"/>
        <v>0</v>
      </c>
      <c r="L774" s="66"/>
    </row>
    <row r="775" spans="1:19" x14ac:dyDescent="0.35">
      <c r="A775" s="75"/>
      <c r="B775" s="77"/>
      <c r="C775" s="77"/>
      <c r="D775" s="77"/>
      <c r="E775" s="77"/>
      <c r="F775" s="77"/>
      <c r="G775" s="77"/>
      <c r="H775" s="77"/>
      <c r="I775" s="77"/>
      <c r="J775" s="77"/>
      <c r="K775" s="86">
        <f t="shared" si="20"/>
        <v>0</v>
      </c>
      <c r="L775" s="66"/>
    </row>
    <row r="776" spans="1:19" x14ac:dyDescent="0.35">
      <c r="A776" s="75"/>
      <c r="B776" s="77"/>
      <c r="C776" s="77"/>
      <c r="D776" s="77"/>
      <c r="E776" s="77"/>
      <c r="F776" s="77"/>
      <c r="G776" s="77"/>
      <c r="H776" s="77"/>
      <c r="I776" s="77"/>
      <c r="J776" s="77"/>
      <c r="K776" s="86">
        <f t="shared" si="20"/>
        <v>0</v>
      </c>
      <c r="L776" s="66"/>
    </row>
    <row r="777" spans="1:19" x14ac:dyDescent="0.35">
      <c r="A777" s="75"/>
      <c r="B777" s="77"/>
      <c r="C777" s="77"/>
      <c r="D777" s="77"/>
      <c r="E777" s="77"/>
      <c r="F777" s="77"/>
      <c r="G777" s="77"/>
      <c r="H777" s="77"/>
      <c r="I777" s="77"/>
      <c r="J777" s="77"/>
      <c r="K777" s="86">
        <f t="shared" si="20"/>
        <v>0</v>
      </c>
      <c r="L777" s="66"/>
    </row>
    <row r="778" spans="1:19" x14ac:dyDescent="0.35">
      <c r="A778" s="75"/>
      <c r="B778" s="77"/>
      <c r="C778" s="77"/>
      <c r="D778" s="77"/>
      <c r="E778" s="77"/>
      <c r="F778" s="77"/>
      <c r="G778" s="77"/>
      <c r="H778" s="77"/>
      <c r="I778" s="77"/>
      <c r="J778" s="77"/>
      <c r="K778" s="86">
        <f t="shared" si="20"/>
        <v>0</v>
      </c>
      <c r="L778" s="66"/>
    </row>
    <row r="779" spans="1:19" x14ac:dyDescent="0.35">
      <c r="A779" s="75"/>
      <c r="B779" s="77"/>
      <c r="C779" s="77"/>
      <c r="D779" s="77"/>
      <c r="E779" s="77"/>
      <c r="F779" s="77"/>
      <c r="G779" s="77"/>
      <c r="H779" s="77"/>
      <c r="I779" s="77"/>
      <c r="J779" s="77"/>
      <c r="K779" s="86">
        <f t="shared" si="20"/>
        <v>0</v>
      </c>
      <c r="L779" s="66"/>
    </row>
    <row r="780" spans="1:19" x14ac:dyDescent="0.35">
      <c r="A780" s="75"/>
      <c r="B780" s="77"/>
      <c r="C780" s="77"/>
      <c r="D780" s="77"/>
      <c r="E780" s="77"/>
      <c r="F780" s="77"/>
      <c r="G780" s="77"/>
      <c r="H780" s="77"/>
      <c r="I780" s="77"/>
      <c r="J780" s="77"/>
      <c r="K780" s="86">
        <f t="shared" si="20"/>
        <v>0</v>
      </c>
      <c r="L780" s="66"/>
    </row>
    <row r="781" spans="1:19" x14ac:dyDescent="0.35">
      <c r="A781" s="75"/>
      <c r="B781" s="77"/>
      <c r="C781" s="77"/>
      <c r="D781" s="77"/>
      <c r="E781" s="77"/>
      <c r="F781" s="77"/>
      <c r="G781" s="77"/>
      <c r="H781" s="77"/>
      <c r="I781" s="77"/>
      <c r="J781" s="77"/>
      <c r="K781" s="86">
        <f t="shared" si="20"/>
        <v>0</v>
      </c>
      <c r="L781" s="66"/>
    </row>
    <row r="782" spans="1:19" x14ac:dyDescent="0.35">
      <c r="A782" s="75"/>
      <c r="B782" s="77"/>
      <c r="C782" s="77"/>
      <c r="D782" s="77"/>
      <c r="E782" s="77"/>
      <c r="F782" s="77"/>
      <c r="G782" s="77"/>
      <c r="H782" s="77"/>
      <c r="I782" s="77"/>
      <c r="J782" s="77"/>
      <c r="K782" s="86">
        <f t="shared" si="20"/>
        <v>0</v>
      </c>
      <c r="L782" s="66"/>
    </row>
    <row r="783" spans="1:19" ht="16" thickBot="1" x14ac:dyDescent="0.4">
      <c r="A783" s="75"/>
      <c r="B783" s="77"/>
      <c r="C783" s="77"/>
      <c r="D783" s="77"/>
      <c r="E783" s="77"/>
      <c r="F783" s="77"/>
      <c r="G783" s="77"/>
      <c r="H783" s="77"/>
      <c r="I783" s="77"/>
      <c r="J783" s="77"/>
      <c r="K783" s="89">
        <f t="shared" si="20"/>
        <v>0</v>
      </c>
      <c r="L783" s="66"/>
      <c r="M783" s="66"/>
      <c r="N783" s="66"/>
      <c r="O783" s="66"/>
      <c r="P783" s="66"/>
      <c r="Q783" s="66"/>
      <c r="R783" s="66"/>
    </row>
    <row r="784" spans="1:19" ht="16.5" thickTop="1" thickBot="1" x14ac:dyDescent="0.4">
      <c r="A784" s="75"/>
      <c r="B784" s="77"/>
      <c r="C784" s="77"/>
      <c r="D784" s="77"/>
      <c r="E784" s="77"/>
      <c r="F784" s="77"/>
      <c r="G784" s="77"/>
      <c r="H784" s="77"/>
      <c r="I784" s="77"/>
      <c r="J784" s="77"/>
      <c r="K784" s="90" t="s">
        <v>66</v>
      </c>
      <c r="L784" s="91" t="s">
        <v>179</v>
      </c>
      <c r="M784" s="91" t="s">
        <v>84</v>
      </c>
      <c r="N784" s="91" t="s">
        <v>49</v>
      </c>
      <c r="O784" s="92" t="s">
        <v>33</v>
      </c>
      <c r="P784" s="91" t="s">
        <v>251</v>
      </c>
      <c r="Q784" s="92" t="s">
        <v>57</v>
      </c>
      <c r="R784" s="93" t="s">
        <v>261</v>
      </c>
      <c r="S784" s="66"/>
    </row>
    <row r="785" spans="1:19" x14ac:dyDescent="0.35">
      <c r="A785" s="1"/>
      <c r="B785" s="9" t="s">
        <v>143</v>
      </c>
      <c r="C785" s="9"/>
      <c r="D785" s="9"/>
      <c r="E785" s="9"/>
      <c r="F785" s="9" t="s">
        <v>59</v>
      </c>
      <c r="G785" s="9" t="s">
        <v>34</v>
      </c>
      <c r="H785" s="9" t="s">
        <v>256</v>
      </c>
      <c r="I785" s="9" t="s">
        <v>58</v>
      </c>
      <c r="J785" s="9" t="s">
        <v>262</v>
      </c>
      <c r="K785" s="94" t="s">
        <v>177</v>
      </c>
      <c r="L785" s="87" t="s">
        <v>177</v>
      </c>
      <c r="M785" s="87" t="s">
        <v>177</v>
      </c>
      <c r="N785" s="87" t="s">
        <v>177</v>
      </c>
      <c r="O785" s="87" t="s">
        <v>177</v>
      </c>
      <c r="P785" s="87" t="s">
        <v>177</v>
      </c>
      <c r="Q785" s="87" t="s">
        <v>177</v>
      </c>
      <c r="R785" s="95" t="s">
        <v>177</v>
      </c>
      <c r="S785" s="66"/>
    </row>
    <row r="786" spans="1:19" x14ac:dyDescent="0.35">
      <c r="A786" s="3"/>
      <c r="B786" s="6">
        <f>SUM(B705:B784)</f>
        <v>0</v>
      </c>
      <c r="C786" s="6" t="s">
        <v>179</v>
      </c>
      <c r="D786" s="6" t="s">
        <v>84</v>
      </c>
      <c r="E786" s="6" t="s">
        <v>49</v>
      </c>
      <c r="F786" s="13" t="e">
        <f>AVERAGE(F705:F784)</f>
        <v>#DIV/0!</v>
      </c>
      <c r="G786" s="21" t="e">
        <f>AVERAGE(G705:G784)</f>
        <v>#DIV/0!</v>
      </c>
      <c r="H786" s="21" t="e">
        <f>AVERAGE(H705:H784)</f>
        <v>#DIV/0!</v>
      </c>
      <c r="I786" s="21" t="e">
        <f>AVERAGE(I705:I784)</f>
        <v>#DIV/0!</v>
      </c>
      <c r="J786" s="21" t="e">
        <f>AVERAGE(J705:J784)</f>
        <v>#DIV/0!</v>
      </c>
      <c r="K786" s="94" t="s">
        <v>186</v>
      </c>
      <c r="L786" s="87" t="s">
        <v>186</v>
      </c>
      <c r="M786" s="87" t="s">
        <v>186</v>
      </c>
      <c r="N786" s="87" t="s">
        <v>186</v>
      </c>
      <c r="O786" s="87" t="s">
        <v>186</v>
      </c>
      <c r="P786" s="87" t="s">
        <v>186</v>
      </c>
      <c r="Q786" s="87" t="s">
        <v>186</v>
      </c>
      <c r="R786" s="95" t="s">
        <v>186</v>
      </c>
      <c r="S786" s="66"/>
    </row>
    <row r="787" spans="1:19" x14ac:dyDescent="0.35">
      <c r="A787" s="3"/>
      <c r="B787" s="6" t="s">
        <v>182</v>
      </c>
      <c r="C787" s="6" t="s">
        <v>183</v>
      </c>
      <c r="D787" s="6" t="s">
        <v>183</v>
      </c>
      <c r="E787" s="6" t="s">
        <v>183</v>
      </c>
      <c r="F787" s="6"/>
      <c r="G787" s="6" t="s">
        <v>184</v>
      </c>
      <c r="H787" s="6" t="s">
        <v>252</v>
      </c>
      <c r="I787" s="6" t="s">
        <v>185</v>
      </c>
      <c r="J787" s="6" t="s">
        <v>263</v>
      </c>
      <c r="K787" s="94" t="s">
        <v>177</v>
      </c>
      <c r="L787" s="87" t="s">
        <v>177</v>
      </c>
      <c r="M787" s="87" t="s">
        <v>177</v>
      </c>
      <c r="N787" s="87" t="s">
        <v>177</v>
      </c>
      <c r="O787" s="87" t="s">
        <v>177</v>
      </c>
      <c r="P787" s="87" t="s">
        <v>177</v>
      </c>
      <c r="Q787" s="87" t="s">
        <v>177</v>
      </c>
      <c r="R787" s="95" t="s">
        <v>177</v>
      </c>
      <c r="S787" s="66"/>
    </row>
    <row r="788" spans="1:19" x14ac:dyDescent="0.35">
      <c r="A788" s="3"/>
      <c r="B788" s="6">
        <f>DSUM(A704:B784,2,K785:K786)</f>
        <v>0</v>
      </c>
      <c r="C788" s="6" t="e">
        <f>DAVERAGE(A704:C784,3,L785:L786)</f>
        <v>#DIV/0!</v>
      </c>
      <c r="D788" s="6" t="e">
        <f>DAVERAGE(A704:D784,4,M785:M786)</f>
        <v>#DIV/0!</v>
      </c>
      <c r="E788" s="13" t="e">
        <f>DAVERAGE(A704:E784,5,N785:N786)</f>
        <v>#DIV/0!</v>
      </c>
      <c r="F788" s="6"/>
      <c r="G788" s="6" t="e">
        <f>DAVERAGE(A704:G784,7,O785:O786)</f>
        <v>#DIV/0!</v>
      </c>
      <c r="H788" s="6" t="e">
        <f>DAVERAGE(A704:H784,8,P785:P786)</f>
        <v>#DIV/0!</v>
      </c>
      <c r="I788" s="6" t="e">
        <f>DAVERAGE(A704:I784,9,Q785:Q786)</f>
        <v>#DIV/0!</v>
      </c>
      <c r="J788" s="6" t="e">
        <f>DAVERAGE(A704:J784,10,R785:R786)</f>
        <v>#DIV/0!</v>
      </c>
      <c r="K788" s="94" t="s">
        <v>187</v>
      </c>
      <c r="L788" s="87" t="s">
        <v>187</v>
      </c>
      <c r="M788" s="87" t="s">
        <v>187</v>
      </c>
      <c r="N788" s="87" t="s">
        <v>187</v>
      </c>
      <c r="O788" s="87" t="s">
        <v>187</v>
      </c>
      <c r="P788" s="87" t="s">
        <v>187</v>
      </c>
      <c r="Q788" s="87" t="s">
        <v>187</v>
      </c>
      <c r="R788" s="95" t="s">
        <v>187</v>
      </c>
      <c r="S788" s="66"/>
    </row>
    <row r="789" spans="1:19" x14ac:dyDescent="0.35">
      <c r="A789" s="3"/>
      <c r="B789" s="6" t="s">
        <v>189</v>
      </c>
      <c r="C789" s="6" t="s">
        <v>190</v>
      </c>
      <c r="D789" s="6" t="s">
        <v>190</v>
      </c>
      <c r="E789" s="13" t="s">
        <v>190</v>
      </c>
      <c r="F789" s="6"/>
      <c r="G789" s="6" t="s">
        <v>191</v>
      </c>
      <c r="H789" s="6" t="s">
        <v>253</v>
      </c>
      <c r="I789" s="6" t="s">
        <v>192</v>
      </c>
      <c r="J789" s="6" t="s">
        <v>264</v>
      </c>
      <c r="K789" s="94" t="s">
        <v>177</v>
      </c>
      <c r="L789" s="87" t="s">
        <v>177</v>
      </c>
      <c r="M789" s="87" t="s">
        <v>177</v>
      </c>
      <c r="N789" s="87" t="s">
        <v>177</v>
      </c>
      <c r="O789" s="87" t="s">
        <v>177</v>
      </c>
      <c r="P789" s="87" t="s">
        <v>177</v>
      </c>
      <c r="Q789" s="87" t="s">
        <v>177</v>
      </c>
      <c r="R789" s="95" t="s">
        <v>177</v>
      </c>
      <c r="S789" s="66"/>
    </row>
    <row r="790" spans="1:19" x14ac:dyDescent="0.35">
      <c r="A790" s="3"/>
      <c r="B790" s="6">
        <f>DSUM(A704:B784,2,K787:K788)</f>
        <v>0</v>
      </c>
      <c r="C790" s="13" t="e">
        <f>DAVERAGE(A704:C784,3,L787:L788)</f>
        <v>#DIV/0!</v>
      </c>
      <c r="D790" s="6" t="e">
        <f>DAVERAGE(A704:D784,4,M787:M788)</f>
        <v>#DIV/0!</v>
      </c>
      <c r="E790" s="13" t="e">
        <f>DAVERAGE(A704:E784,5,N787:N788)</f>
        <v>#DIV/0!</v>
      </c>
      <c r="F790" s="6"/>
      <c r="G790" s="6" t="e">
        <f>DAVERAGE(A704:G784,7,O787:O788)</f>
        <v>#DIV/0!</v>
      </c>
      <c r="H790" s="6" t="e">
        <f>DAVERAGE(A704:H784,8,P787:P788)</f>
        <v>#DIV/0!</v>
      </c>
      <c r="I790" s="6" t="e">
        <f>DAVERAGE(A704:I784,9,Q787:Q788)</f>
        <v>#DIV/0!</v>
      </c>
      <c r="J790" s="6" t="e">
        <f>DAVERAGE(A704:J784,10,R787:R788)</f>
        <v>#DIV/0!</v>
      </c>
      <c r="K790" s="94" t="s">
        <v>188</v>
      </c>
      <c r="L790" s="87" t="s">
        <v>188</v>
      </c>
      <c r="M790" s="87" t="s">
        <v>188</v>
      </c>
      <c r="N790" s="87" t="s">
        <v>188</v>
      </c>
      <c r="O790" s="87" t="s">
        <v>188</v>
      </c>
      <c r="P790" s="87" t="s">
        <v>188</v>
      </c>
      <c r="Q790" s="87" t="s">
        <v>188</v>
      </c>
      <c r="R790" s="95" t="s">
        <v>188</v>
      </c>
      <c r="S790" s="66"/>
    </row>
    <row r="791" spans="1:19" x14ac:dyDescent="0.35">
      <c r="A791" s="3"/>
      <c r="B791" s="6" t="s">
        <v>193</v>
      </c>
      <c r="C791" s="6" t="s">
        <v>194</v>
      </c>
      <c r="D791" s="6" t="s">
        <v>194</v>
      </c>
      <c r="E791" s="13" t="s">
        <v>194</v>
      </c>
      <c r="F791" s="6"/>
      <c r="G791" s="6" t="s">
        <v>195</v>
      </c>
      <c r="H791" s="6" t="s">
        <v>254</v>
      </c>
      <c r="I791" s="6" t="s">
        <v>196</v>
      </c>
      <c r="J791" s="6" t="s">
        <v>265</v>
      </c>
      <c r="K791" s="96" t="s">
        <v>177</v>
      </c>
      <c r="L791" s="88" t="s">
        <v>177</v>
      </c>
      <c r="M791" s="88" t="s">
        <v>177</v>
      </c>
      <c r="N791" s="88" t="s">
        <v>177</v>
      </c>
      <c r="O791" s="88" t="s">
        <v>177</v>
      </c>
      <c r="P791" s="88" t="s">
        <v>177</v>
      </c>
      <c r="Q791" s="88" t="s">
        <v>177</v>
      </c>
      <c r="R791" s="97" t="s">
        <v>177</v>
      </c>
      <c r="S791" s="66"/>
    </row>
    <row r="792" spans="1:19" ht="16" thickBot="1" x14ac:dyDescent="0.4">
      <c r="A792" s="3"/>
      <c r="B792" s="6">
        <f>DSUM(A704:B784,2,K789:K790)</f>
        <v>0</v>
      </c>
      <c r="C792" s="6" t="e">
        <f>DAVERAGE(A704:C784,3,L789:L790)</f>
        <v>#DIV/0!</v>
      </c>
      <c r="D792" s="6" t="e">
        <f>DAVERAGE(A704:D784,4,M789:M790)</f>
        <v>#DIV/0!</v>
      </c>
      <c r="E792" s="13" t="e">
        <f>DAVERAGE(A704:E784,5,N789:N790)</f>
        <v>#DIV/0!</v>
      </c>
      <c r="F792" s="6"/>
      <c r="G792" s="6" t="e">
        <f>DAVERAGE(A704:G784,7,O789:O790)</f>
        <v>#DIV/0!</v>
      </c>
      <c r="H792" s="6" t="e">
        <f>DAVERAGE(A704:H784,8,P789:P790)</f>
        <v>#DIV/0!</v>
      </c>
      <c r="I792" s="6" t="e">
        <f>DAVERAGE(A704:I784,9,Q789:Q790)</f>
        <v>#DIV/0!</v>
      </c>
      <c r="J792" s="6" t="e">
        <f>DAVERAGE(A704:J784,10,R789:R790)</f>
        <v>#DIV/0!</v>
      </c>
      <c r="K792" s="98" t="s">
        <v>198</v>
      </c>
      <c r="L792" s="99" t="s">
        <v>198</v>
      </c>
      <c r="M792" s="99" t="s">
        <v>198</v>
      </c>
      <c r="N792" s="99" t="s">
        <v>198</v>
      </c>
      <c r="O792" s="99" t="s">
        <v>198</v>
      </c>
      <c r="P792" s="99" t="s">
        <v>198</v>
      </c>
      <c r="Q792" s="99" t="s">
        <v>198</v>
      </c>
      <c r="R792" s="100" t="s">
        <v>198</v>
      </c>
      <c r="S792" s="66"/>
    </row>
    <row r="793" spans="1:19" ht="16" thickTop="1" x14ac:dyDescent="0.35">
      <c r="A793" s="3"/>
      <c r="B793" s="6" t="s">
        <v>199</v>
      </c>
      <c r="C793" s="6" t="s">
        <v>200</v>
      </c>
      <c r="D793" s="6" t="s">
        <v>200</v>
      </c>
      <c r="E793" s="13" t="s">
        <v>200</v>
      </c>
      <c r="F793" s="6"/>
      <c r="G793" s="6" t="s">
        <v>201</v>
      </c>
      <c r="H793" s="6" t="s">
        <v>255</v>
      </c>
      <c r="I793" s="6" t="s">
        <v>202</v>
      </c>
      <c r="J793" s="6" t="s">
        <v>266</v>
      </c>
      <c r="K793" s="79"/>
      <c r="L793" s="80"/>
      <c r="M793" s="80"/>
      <c r="N793" s="80"/>
      <c r="O793" s="66"/>
      <c r="P793" s="66"/>
      <c r="Q793" s="66"/>
      <c r="R793" s="66"/>
    </row>
    <row r="794" spans="1:19" ht="16" thickBot="1" x14ac:dyDescent="0.4">
      <c r="A794" s="3"/>
      <c r="B794" s="6">
        <f>DSUM(A704:B784,2,K791:K792)</f>
        <v>0</v>
      </c>
      <c r="C794" s="6" t="e">
        <f>DAVERAGE(A704:C784,3,L791:L792)</f>
        <v>#DIV/0!</v>
      </c>
      <c r="D794" s="6" t="e">
        <f>DAVERAGE(A704:D784,4,M791:M792)</f>
        <v>#DIV/0!</v>
      </c>
      <c r="E794" s="13" t="e">
        <f>DAVERAGE(A704:E784,5,N791:N792)</f>
        <v>#DIV/0!</v>
      </c>
      <c r="F794" s="6"/>
      <c r="G794" s="6" t="e">
        <f>DAVERAGE(A704:G784,7,O791:O792)</f>
        <v>#DIV/0!</v>
      </c>
      <c r="H794" s="6" t="e">
        <f>DAVERAGE(A704:H784,8,P791:P792)</f>
        <v>#DIV/0!</v>
      </c>
      <c r="I794" s="6" t="e">
        <f>DAVERAGE(A704:I784,9,Q791:Q792)</f>
        <v>#DIV/0!</v>
      </c>
      <c r="J794" s="6" t="e">
        <f>DAVERAGE(A704:J784,10,R791:R792)</f>
        <v>#DIV/0!</v>
      </c>
      <c r="K794" s="22"/>
      <c r="L794" s="66"/>
      <c r="M794" s="66"/>
    </row>
    <row r="795" spans="1:19" ht="16.5" thickTop="1" thickBot="1" x14ac:dyDescent="0.4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22"/>
    </row>
    <row r="796" spans="1:19" x14ac:dyDescent="0.3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22"/>
    </row>
    <row r="797" spans="1:19" x14ac:dyDescent="0.35">
      <c r="A797" s="140" t="s">
        <v>212</v>
      </c>
      <c r="B797" s="7"/>
      <c r="C797" s="7"/>
      <c r="D797" s="7"/>
      <c r="E797" s="7"/>
      <c r="F797" s="7"/>
      <c r="G797" s="7"/>
      <c r="H797" s="7"/>
      <c r="I797" s="7"/>
      <c r="J797" s="7"/>
      <c r="K797" s="22"/>
    </row>
    <row r="798" spans="1:19" x14ac:dyDescent="0.35">
      <c r="A798" s="1" t="s">
        <v>121</v>
      </c>
      <c r="B798" s="1"/>
      <c r="C798" s="10" t="s">
        <v>35</v>
      </c>
      <c r="D798" s="73"/>
      <c r="E798" s="1" t="s">
        <v>52</v>
      </c>
      <c r="F798" s="73"/>
      <c r="G798" s="1" t="s">
        <v>133</v>
      </c>
      <c r="H798" s="1"/>
      <c r="I798" s="1">
        <f>F798-D798</f>
        <v>0</v>
      </c>
      <c r="J798" s="231"/>
      <c r="K798" s="22"/>
    </row>
    <row r="799" spans="1:19" x14ac:dyDescent="0.35">
      <c r="A799" s="178" t="s">
        <v>237</v>
      </c>
      <c r="B799" s="234"/>
      <c r="C799" s="6" t="s">
        <v>106</v>
      </c>
      <c r="D799" s="3"/>
      <c r="E799" s="75"/>
      <c r="F799" s="256"/>
      <c r="G799" s="256"/>
      <c r="H799" s="256"/>
      <c r="I799" s="256"/>
      <c r="J799" s="257"/>
      <c r="K799" s="22"/>
    </row>
    <row r="800" spans="1:19" x14ac:dyDescent="0.35">
      <c r="A800" s="144" t="s">
        <v>238</v>
      </c>
      <c r="B800" s="235"/>
      <c r="C800" s="11" t="s">
        <v>64</v>
      </c>
      <c r="E800" s="156"/>
      <c r="F800" s="8"/>
      <c r="G800" s="8"/>
      <c r="H800" s="8"/>
      <c r="I800" s="8"/>
      <c r="J800" s="8"/>
      <c r="K800" s="22"/>
    </row>
    <row r="801" spans="1:11" x14ac:dyDescent="0.35">
      <c r="A801" s="170" t="s">
        <v>239</v>
      </c>
      <c r="B801" s="74"/>
      <c r="C801" s="11" t="s">
        <v>243</v>
      </c>
      <c r="E801" s="156"/>
      <c r="F801" s="8"/>
      <c r="G801" s="8"/>
      <c r="H801" s="8"/>
      <c r="I801" s="8"/>
      <c r="J801" s="8"/>
      <c r="K801" s="22"/>
    </row>
    <row r="802" spans="1:11" x14ac:dyDescent="0.35">
      <c r="C802" s="11" t="s">
        <v>244</v>
      </c>
      <c r="E802" s="156"/>
      <c r="F802" s="8"/>
      <c r="G802" s="8"/>
      <c r="H802" s="8"/>
      <c r="I802" s="8"/>
      <c r="J802" s="8"/>
      <c r="K802" s="22"/>
    </row>
    <row r="803" spans="1:11" x14ac:dyDescent="0.35">
      <c r="A803" s="3" t="s">
        <v>164</v>
      </c>
      <c r="B803" s="75"/>
      <c r="C803" s="11" t="s">
        <v>70</v>
      </c>
      <c r="E803" s="156"/>
      <c r="F803" s="8"/>
      <c r="G803" s="8"/>
      <c r="H803" s="8"/>
      <c r="I803" s="8"/>
      <c r="J803" s="8"/>
      <c r="K803" s="22"/>
    </row>
    <row r="804" spans="1:11" x14ac:dyDescent="0.35">
      <c r="C804" s="179" t="s">
        <v>250</v>
      </c>
      <c r="E804" s="214"/>
      <c r="F804" s="180"/>
      <c r="G804" s="8"/>
      <c r="H804" s="8"/>
      <c r="I804" s="8"/>
      <c r="J804" s="8"/>
      <c r="K804" s="22"/>
    </row>
    <row r="805" spans="1:11" ht="16" thickBot="1" x14ac:dyDescent="0.4">
      <c r="A805" s="170"/>
      <c r="B805" s="225"/>
      <c r="C805" s="188" t="s">
        <v>240</v>
      </c>
      <c r="D805" s="26"/>
      <c r="E805" s="215"/>
      <c r="F805" s="26" t="s">
        <v>74</v>
      </c>
      <c r="G805" s="26" t="s">
        <v>53</v>
      </c>
      <c r="H805" s="26"/>
      <c r="I805" s="78"/>
      <c r="J805" s="26" t="s">
        <v>80</v>
      </c>
      <c r="K805" s="22"/>
    </row>
    <row r="806" spans="1:11" ht="16" thickTop="1" x14ac:dyDescent="0.35">
      <c r="A806" s="54" t="s">
        <v>204</v>
      </c>
      <c r="F806" s="66"/>
      <c r="G806" s="7"/>
      <c r="H806" s="7"/>
      <c r="I806" s="7"/>
      <c r="J806" s="7"/>
      <c r="K806" s="22"/>
    </row>
    <row r="807" spans="1:11" x14ac:dyDescent="0.35">
      <c r="A807" s="114" t="s">
        <v>144</v>
      </c>
      <c r="B807" s="115" t="s">
        <v>43</v>
      </c>
      <c r="C807" s="116" t="s">
        <v>91</v>
      </c>
      <c r="D807" s="115" t="s">
        <v>44</v>
      </c>
      <c r="E807" s="115" t="s">
        <v>147</v>
      </c>
      <c r="F807" s="115" t="s">
        <v>42</v>
      </c>
      <c r="G807" s="116" t="s">
        <v>149</v>
      </c>
      <c r="H807" s="115" t="s">
        <v>205</v>
      </c>
      <c r="I807" s="115" t="s">
        <v>38</v>
      </c>
      <c r="J807" s="227"/>
      <c r="K807" s="22"/>
    </row>
    <row r="808" spans="1:11" ht="16" thickBot="1" x14ac:dyDescent="0.4">
      <c r="A808" s="118"/>
      <c r="B808" s="119"/>
      <c r="C808" s="120"/>
      <c r="D808" s="119"/>
      <c r="E808" s="119"/>
      <c r="F808" s="119"/>
      <c r="G808" s="130"/>
      <c r="H808" s="119"/>
      <c r="I808" s="119"/>
      <c r="J808" s="228"/>
      <c r="K808" s="22"/>
    </row>
    <row r="809" spans="1:11" ht="16" thickTop="1" x14ac:dyDescent="0.35">
      <c r="A809" s="11" t="s">
        <v>146</v>
      </c>
      <c r="B809" s="66"/>
      <c r="C809" s="66"/>
      <c r="D809" s="66"/>
      <c r="E809" s="117"/>
      <c r="F809" s="65" t="s">
        <v>135</v>
      </c>
      <c r="G809" s="66"/>
      <c r="H809" s="66"/>
      <c r="I809" s="66"/>
      <c r="J809" s="66">
        <f>J21</f>
        <v>0</v>
      </c>
      <c r="K809" s="22"/>
    </row>
    <row r="810" spans="1:11" x14ac:dyDescent="0.35">
      <c r="A810" s="16" t="s">
        <v>7</v>
      </c>
      <c r="F810" s="17" t="s">
        <v>87</v>
      </c>
      <c r="K810" s="22"/>
    </row>
    <row r="811" spans="1:11" x14ac:dyDescent="0.35">
      <c r="A811" s="17" t="s">
        <v>11</v>
      </c>
      <c r="F811" s="17" t="s">
        <v>40</v>
      </c>
      <c r="K811" s="22"/>
    </row>
    <row r="812" spans="1:11" x14ac:dyDescent="0.35">
      <c r="A812" s="17" t="s">
        <v>13</v>
      </c>
      <c r="F812" s="17" t="s">
        <v>46</v>
      </c>
      <c r="K812" s="22"/>
    </row>
    <row r="813" spans="1:11" x14ac:dyDescent="0.35">
      <c r="A813" s="17" t="s">
        <v>15</v>
      </c>
      <c r="F813" s="18" t="s">
        <v>82</v>
      </c>
      <c r="K813" s="22"/>
    </row>
    <row r="814" spans="1:11" x14ac:dyDescent="0.35">
      <c r="A814" s="11"/>
      <c r="B814" s="19" t="s">
        <v>21</v>
      </c>
      <c r="F814" s="11"/>
      <c r="K814" s="22"/>
    </row>
    <row r="815" spans="1:11" x14ac:dyDescent="0.35">
      <c r="A815" s="7" t="s">
        <v>121</v>
      </c>
      <c r="B815" s="7"/>
      <c r="C815" s="7" t="s">
        <v>62</v>
      </c>
      <c r="D815" s="7"/>
      <c r="E815" s="7"/>
      <c r="F815" s="7"/>
      <c r="G815" s="7"/>
      <c r="H815" s="7"/>
      <c r="I815" s="7"/>
      <c r="J815" s="7"/>
      <c r="K815" s="22"/>
    </row>
    <row r="816" spans="1:11" x14ac:dyDescent="0.35">
      <c r="A816" s="7" t="s">
        <v>206</v>
      </c>
      <c r="B816" s="5" t="s">
        <v>66</v>
      </c>
      <c r="C816" s="5" t="s">
        <v>179</v>
      </c>
      <c r="D816" s="5" t="s">
        <v>208</v>
      </c>
      <c r="E816" s="5" t="s">
        <v>49</v>
      </c>
      <c r="F816" s="5" t="s">
        <v>207</v>
      </c>
      <c r="G816" s="20" t="s">
        <v>33</v>
      </c>
      <c r="H816" s="20" t="s">
        <v>251</v>
      </c>
      <c r="I816" s="20" t="s">
        <v>57</v>
      </c>
      <c r="J816" s="20" t="s">
        <v>261</v>
      </c>
      <c r="K816" s="22" t="s">
        <v>152</v>
      </c>
    </row>
    <row r="817" spans="1:12" x14ac:dyDescent="0.35">
      <c r="A817" s="76"/>
      <c r="B817" s="76"/>
      <c r="C817" s="76"/>
      <c r="D817" s="76"/>
      <c r="E817" s="76"/>
      <c r="F817" s="76"/>
      <c r="G817" s="76"/>
      <c r="H817" s="76"/>
      <c r="I817" s="76"/>
      <c r="J817" s="76"/>
      <c r="K817" s="86">
        <f t="shared" ref="K817:K830" si="21">SUM(G817:J817)</f>
        <v>0</v>
      </c>
      <c r="L817" s="66"/>
    </row>
    <row r="818" spans="1:12" x14ac:dyDescent="0.35">
      <c r="A818" s="76"/>
      <c r="B818" s="76"/>
      <c r="C818" s="76"/>
      <c r="D818" s="76"/>
      <c r="E818" s="76"/>
      <c r="F818" s="76"/>
      <c r="G818" s="76"/>
      <c r="H818" s="76"/>
      <c r="I818" s="76"/>
      <c r="J818" s="76"/>
      <c r="K818" s="86">
        <f t="shared" si="21"/>
        <v>0</v>
      </c>
      <c r="L818" s="66"/>
    </row>
    <row r="819" spans="1:12" x14ac:dyDescent="0.35">
      <c r="A819" s="76"/>
      <c r="B819" s="76"/>
      <c r="C819" s="76"/>
      <c r="D819" s="76"/>
      <c r="E819" s="76"/>
      <c r="F819" s="76"/>
      <c r="G819" s="76"/>
      <c r="H819" s="76"/>
      <c r="I819" s="76"/>
      <c r="J819" s="76"/>
      <c r="K819" s="86">
        <f t="shared" si="21"/>
        <v>0</v>
      </c>
      <c r="L819" s="66"/>
    </row>
    <row r="820" spans="1:12" x14ac:dyDescent="0.35">
      <c r="A820" s="76"/>
      <c r="B820" s="76"/>
      <c r="C820" s="76"/>
      <c r="D820" s="76"/>
      <c r="E820" s="76"/>
      <c r="F820" s="76"/>
      <c r="G820" s="76"/>
      <c r="H820" s="76"/>
      <c r="I820" s="76"/>
      <c r="J820" s="76"/>
      <c r="K820" s="86">
        <f t="shared" si="21"/>
        <v>0</v>
      </c>
      <c r="L820" s="66"/>
    </row>
    <row r="821" spans="1:12" x14ac:dyDescent="0.35">
      <c r="A821" s="76"/>
      <c r="B821" s="76"/>
      <c r="C821" s="76"/>
      <c r="D821" s="76"/>
      <c r="E821" s="76"/>
      <c r="F821" s="76"/>
      <c r="G821" s="76"/>
      <c r="H821" s="76"/>
      <c r="I821" s="76"/>
      <c r="J821" s="76"/>
      <c r="K821" s="86">
        <f t="shared" si="21"/>
        <v>0</v>
      </c>
      <c r="L821" s="66"/>
    </row>
    <row r="822" spans="1:12" x14ac:dyDescent="0.35">
      <c r="A822" s="75"/>
      <c r="B822" s="77"/>
      <c r="C822" s="77"/>
      <c r="D822" s="77"/>
      <c r="E822" s="77"/>
      <c r="F822" s="77"/>
      <c r="G822" s="77"/>
      <c r="H822" s="77"/>
      <c r="I822" s="77"/>
      <c r="J822" s="77"/>
      <c r="K822" s="86">
        <f t="shared" si="21"/>
        <v>0</v>
      </c>
      <c r="L822" s="66"/>
    </row>
    <row r="823" spans="1:12" x14ac:dyDescent="0.35">
      <c r="A823" s="75"/>
      <c r="B823" s="77"/>
      <c r="C823" s="77"/>
      <c r="D823" s="77"/>
      <c r="E823" s="77"/>
      <c r="F823" s="77"/>
      <c r="G823" s="77"/>
      <c r="H823" s="77"/>
      <c r="I823" s="77"/>
      <c r="J823" s="77"/>
      <c r="K823" s="86">
        <f t="shared" si="21"/>
        <v>0</v>
      </c>
      <c r="L823" s="66"/>
    </row>
    <row r="824" spans="1:12" x14ac:dyDescent="0.35">
      <c r="A824" s="75"/>
      <c r="B824" s="77"/>
      <c r="C824" s="77"/>
      <c r="D824" s="77"/>
      <c r="E824" s="77"/>
      <c r="F824" s="77"/>
      <c r="G824" s="77"/>
      <c r="H824" s="77"/>
      <c r="I824" s="77"/>
      <c r="J824" s="77"/>
      <c r="K824" s="86">
        <f t="shared" si="21"/>
        <v>0</v>
      </c>
      <c r="L824" s="66"/>
    </row>
    <row r="825" spans="1:12" x14ac:dyDescent="0.35">
      <c r="A825" s="75"/>
      <c r="B825" s="77"/>
      <c r="C825" s="77"/>
      <c r="D825" s="77"/>
      <c r="E825" s="77"/>
      <c r="F825" s="77"/>
      <c r="G825" s="76"/>
      <c r="H825" s="76"/>
      <c r="I825" s="76"/>
      <c r="J825" s="76"/>
      <c r="K825" s="86">
        <f t="shared" si="21"/>
        <v>0</v>
      </c>
      <c r="L825" s="66"/>
    </row>
    <row r="826" spans="1:12" x14ac:dyDescent="0.35">
      <c r="A826" s="75"/>
      <c r="B826" s="77"/>
      <c r="C826" s="77"/>
      <c r="D826" s="77"/>
      <c r="E826" s="77"/>
      <c r="F826" s="77"/>
      <c r="G826" s="76"/>
      <c r="H826" s="76"/>
      <c r="I826" s="76"/>
      <c r="J826" s="76"/>
      <c r="K826" s="86">
        <f t="shared" si="21"/>
        <v>0</v>
      </c>
      <c r="L826" s="66"/>
    </row>
    <row r="827" spans="1:12" x14ac:dyDescent="0.35">
      <c r="A827" s="75"/>
      <c r="B827" s="77"/>
      <c r="C827" s="77"/>
      <c r="D827" s="77"/>
      <c r="E827" s="77"/>
      <c r="F827" s="77"/>
      <c r="G827" s="76"/>
      <c r="H827" s="76"/>
      <c r="I827" s="76"/>
      <c r="J827" s="76"/>
      <c r="K827" s="86">
        <f t="shared" si="21"/>
        <v>0</v>
      </c>
      <c r="L827" s="66"/>
    </row>
    <row r="828" spans="1:12" x14ac:dyDescent="0.35">
      <c r="A828" s="75"/>
      <c r="B828" s="77"/>
      <c r="C828" s="77"/>
      <c r="D828" s="77"/>
      <c r="E828" s="77"/>
      <c r="F828" s="77"/>
      <c r="G828" s="76"/>
      <c r="H828" s="76"/>
      <c r="I828" s="76"/>
      <c r="J828" s="76"/>
      <c r="K828" s="86">
        <f t="shared" si="21"/>
        <v>0</v>
      </c>
      <c r="L828" s="66"/>
    </row>
    <row r="829" spans="1:12" x14ac:dyDescent="0.35">
      <c r="A829" s="75"/>
      <c r="B829" s="77"/>
      <c r="C829" s="77"/>
      <c r="D829" s="77"/>
      <c r="E829" s="77"/>
      <c r="F829" s="77"/>
      <c r="G829" s="76"/>
      <c r="H829" s="76"/>
      <c r="I829" s="76"/>
      <c r="J829" s="76"/>
      <c r="K829" s="86">
        <f t="shared" si="21"/>
        <v>0</v>
      </c>
      <c r="L829" s="66"/>
    </row>
    <row r="830" spans="1:12" x14ac:dyDescent="0.35">
      <c r="A830" s="75"/>
      <c r="B830" s="77"/>
      <c r="C830" s="77"/>
      <c r="D830" s="77"/>
      <c r="E830" s="77"/>
      <c r="F830" s="77"/>
      <c r="G830" s="76"/>
      <c r="H830" s="76"/>
      <c r="I830" s="76"/>
      <c r="J830" s="76"/>
      <c r="K830" s="86">
        <f t="shared" si="21"/>
        <v>0</v>
      </c>
      <c r="L830" s="66"/>
    </row>
    <row r="831" spans="1:12" x14ac:dyDescent="0.35">
      <c r="A831" s="75"/>
      <c r="B831" s="77"/>
      <c r="C831" s="77"/>
      <c r="D831" s="77"/>
      <c r="E831" s="77"/>
      <c r="F831" s="77"/>
      <c r="G831" s="77"/>
      <c r="H831" s="77"/>
      <c r="I831" s="77"/>
      <c r="J831" s="77"/>
      <c r="K831" s="86">
        <f t="shared" ref="K831:K862" si="22">SUM(G831:J831)</f>
        <v>0</v>
      </c>
      <c r="L831" s="66"/>
    </row>
    <row r="832" spans="1:12" x14ac:dyDescent="0.35">
      <c r="A832" s="75"/>
      <c r="B832" s="77"/>
      <c r="C832" s="77"/>
      <c r="D832" s="77"/>
      <c r="E832" s="77"/>
      <c r="F832" s="77"/>
      <c r="G832" s="77"/>
      <c r="H832" s="77"/>
      <c r="I832" s="77"/>
      <c r="J832" s="77"/>
      <c r="K832" s="86">
        <f t="shared" si="22"/>
        <v>0</v>
      </c>
      <c r="L832" s="66"/>
    </row>
    <row r="833" spans="1:12" x14ac:dyDescent="0.35">
      <c r="A833" s="75"/>
      <c r="B833" s="77"/>
      <c r="C833" s="77"/>
      <c r="D833" s="77"/>
      <c r="E833" s="77"/>
      <c r="F833" s="77"/>
      <c r="G833" s="77"/>
      <c r="H833" s="77"/>
      <c r="I833" s="77"/>
      <c r="J833" s="77"/>
      <c r="K833" s="86">
        <f t="shared" si="22"/>
        <v>0</v>
      </c>
      <c r="L833" s="66"/>
    </row>
    <row r="834" spans="1:12" x14ac:dyDescent="0.35">
      <c r="A834" s="75"/>
      <c r="B834" s="77"/>
      <c r="C834" s="77"/>
      <c r="D834" s="77"/>
      <c r="E834" s="77"/>
      <c r="F834" s="77"/>
      <c r="G834" s="77"/>
      <c r="H834" s="77"/>
      <c r="I834" s="77"/>
      <c r="J834" s="77"/>
      <c r="K834" s="86">
        <f t="shared" si="22"/>
        <v>0</v>
      </c>
      <c r="L834" s="66"/>
    </row>
    <row r="835" spans="1:12" x14ac:dyDescent="0.35">
      <c r="A835" s="75"/>
      <c r="B835" s="77"/>
      <c r="C835" s="77"/>
      <c r="D835" s="77"/>
      <c r="E835" s="77"/>
      <c r="F835" s="77"/>
      <c r="G835" s="77"/>
      <c r="H835" s="77"/>
      <c r="I835" s="77"/>
      <c r="J835" s="77"/>
      <c r="K835" s="86">
        <f t="shared" si="22"/>
        <v>0</v>
      </c>
      <c r="L835" s="66"/>
    </row>
    <row r="836" spans="1:12" x14ac:dyDescent="0.35">
      <c r="A836" s="75"/>
      <c r="B836" s="77"/>
      <c r="C836" s="77"/>
      <c r="D836" s="77"/>
      <c r="E836" s="77"/>
      <c r="F836" s="77"/>
      <c r="G836" s="77"/>
      <c r="H836" s="77"/>
      <c r="I836" s="77"/>
      <c r="J836" s="77"/>
      <c r="K836" s="86">
        <f t="shared" si="22"/>
        <v>0</v>
      </c>
      <c r="L836" s="66"/>
    </row>
    <row r="837" spans="1:12" x14ac:dyDescent="0.35">
      <c r="A837" s="75"/>
      <c r="B837" s="77"/>
      <c r="C837" s="77"/>
      <c r="D837" s="77"/>
      <c r="E837" s="77"/>
      <c r="F837" s="77"/>
      <c r="G837" s="77"/>
      <c r="H837" s="77"/>
      <c r="I837" s="77"/>
      <c r="J837" s="77"/>
      <c r="K837" s="86">
        <f t="shared" si="22"/>
        <v>0</v>
      </c>
      <c r="L837" s="66"/>
    </row>
    <row r="838" spans="1:12" x14ac:dyDescent="0.35">
      <c r="A838" s="75"/>
      <c r="B838" s="77"/>
      <c r="C838" s="77"/>
      <c r="D838" s="77"/>
      <c r="E838" s="77"/>
      <c r="F838" s="77"/>
      <c r="G838" s="77"/>
      <c r="H838" s="77"/>
      <c r="I838" s="77"/>
      <c r="J838" s="77"/>
      <c r="K838" s="86">
        <f t="shared" si="22"/>
        <v>0</v>
      </c>
      <c r="L838" s="66"/>
    </row>
    <row r="839" spans="1:12" x14ac:dyDescent="0.35">
      <c r="A839" s="75"/>
      <c r="B839" s="77"/>
      <c r="C839" s="77"/>
      <c r="D839" s="77"/>
      <c r="E839" s="77"/>
      <c r="F839" s="77"/>
      <c r="G839" s="77"/>
      <c r="H839" s="77"/>
      <c r="I839" s="77"/>
      <c r="J839" s="77"/>
      <c r="K839" s="86">
        <f t="shared" si="22"/>
        <v>0</v>
      </c>
      <c r="L839" s="66"/>
    </row>
    <row r="840" spans="1:12" x14ac:dyDescent="0.35">
      <c r="A840" s="75"/>
      <c r="B840" s="77"/>
      <c r="C840" s="77"/>
      <c r="D840" s="77"/>
      <c r="E840" s="77"/>
      <c r="F840" s="77"/>
      <c r="G840" s="77"/>
      <c r="H840" s="77"/>
      <c r="I840" s="77"/>
      <c r="J840" s="77"/>
      <c r="K840" s="86">
        <f t="shared" si="22"/>
        <v>0</v>
      </c>
      <c r="L840" s="66"/>
    </row>
    <row r="841" spans="1:12" x14ac:dyDescent="0.35">
      <c r="A841" s="75"/>
      <c r="B841" s="77"/>
      <c r="C841" s="77"/>
      <c r="D841" s="77"/>
      <c r="E841" s="77"/>
      <c r="F841" s="77"/>
      <c r="G841" s="77"/>
      <c r="H841" s="77"/>
      <c r="I841" s="77"/>
      <c r="J841" s="77"/>
      <c r="K841" s="86">
        <f t="shared" si="22"/>
        <v>0</v>
      </c>
      <c r="L841" s="66"/>
    </row>
    <row r="842" spans="1:12" x14ac:dyDescent="0.35">
      <c r="A842" s="75"/>
      <c r="B842" s="77"/>
      <c r="C842" s="77"/>
      <c r="D842" s="77"/>
      <c r="E842" s="77"/>
      <c r="F842" s="77"/>
      <c r="G842" s="77"/>
      <c r="H842" s="77"/>
      <c r="I842" s="77"/>
      <c r="J842" s="77"/>
      <c r="K842" s="86">
        <f t="shared" si="22"/>
        <v>0</v>
      </c>
      <c r="L842" s="66"/>
    </row>
    <row r="843" spans="1:12" x14ac:dyDescent="0.35">
      <c r="A843" s="75"/>
      <c r="B843" s="77"/>
      <c r="C843" s="77"/>
      <c r="D843" s="77"/>
      <c r="E843" s="77"/>
      <c r="F843" s="77"/>
      <c r="G843" s="77"/>
      <c r="H843" s="77"/>
      <c r="I843" s="77"/>
      <c r="J843" s="77"/>
      <c r="K843" s="86">
        <f t="shared" si="22"/>
        <v>0</v>
      </c>
      <c r="L843" s="66"/>
    </row>
    <row r="844" spans="1:12" x14ac:dyDescent="0.35">
      <c r="A844" s="75"/>
      <c r="B844" s="77"/>
      <c r="C844" s="77"/>
      <c r="D844" s="77"/>
      <c r="E844" s="77"/>
      <c r="F844" s="77"/>
      <c r="G844" s="77"/>
      <c r="H844" s="77"/>
      <c r="I844" s="77"/>
      <c r="J844" s="77"/>
      <c r="K844" s="86">
        <f t="shared" si="22"/>
        <v>0</v>
      </c>
      <c r="L844" s="66"/>
    </row>
    <row r="845" spans="1:12" x14ac:dyDescent="0.35">
      <c r="A845" s="75"/>
      <c r="B845" s="77"/>
      <c r="C845" s="77"/>
      <c r="D845" s="77"/>
      <c r="E845" s="77"/>
      <c r="F845" s="77"/>
      <c r="G845" s="77"/>
      <c r="H845" s="77"/>
      <c r="I845" s="77"/>
      <c r="J845" s="77"/>
      <c r="K845" s="86">
        <f t="shared" si="22"/>
        <v>0</v>
      </c>
      <c r="L845" s="66"/>
    </row>
    <row r="846" spans="1:12" x14ac:dyDescent="0.35">
      <c r="A846" s="75"/>
      <c r="B846" s="77"/>
      <c r="C846" s="77"/>
      <c r="D846" s="77"/>
      <c r="E846" s="77"/>
      <c r="F846" s="77"/>
      <c r="G846" s="77"/>
      <c r="H846" s="77"/>
      <c r="I846" s="77"/>
      <c r="J846" s="77"/>
      <c r="K846" s="86">
        <f t="shared" si="22"/>
        <v>0</v>
      </c>
      <c r="L846" s="66"/>
    </row>
    <row r="847" spans="1:12" x14ac:dyDescent="0.35">
      <c r="A847" s="75"/>
      <c r="B847" s="77"/>
      <c r="C847" s="77"/>
      <c r="D847" s="77"/>
      <c r="E847" s="77"/>
      <c r="F847" s="77"/>
      <c r="G847" s="77"/>
      <c r="H847" s="77"/>
      <c r="I847" s="77"/>
      <c r="J847" s="77"/>
      <c r="K847" s="86">
        <f t="shared" si="22"/>
        <v>0</v>
      </c>
      <c r="L847" s="66"/>
    </row>
    <row r="848" spans="1:12" x14ac:dyDescent="0.35">
      <c r="A848" s="75"/>
      <c r="B848" s="77"/>
      <c r="C848" s="77"/>
      <c r="D848" s="77"/>
      <c r="E848" s="77"/>
      <c r="F848" s="77"/>
      <c r="G848" s="77"/>
      <c r="H848" s="77"/>
      <c r="I848" s="77"/>
      <c r="J848" s="77"/>
      <c r="K848" s="86">
        <f t="shared" si="22"/>
        <v>0</v>
      </c>
      <c r="L848" s="66"/>
    </row>
    <row r="849" spans="1:12" x14ac:dyDescent="0.35">
      <c r="A849" s="75"/>
      <c r="B849" s="77"/>
      <c r="C849" s="77"/>
      <c r="D849" s="77"/>
      <c r="E849" s="77"/>
      <c r="F849" s="77"/>
      <c r="G849" s="77"/>
      <c r="H849" s="77"/>
      <c r="I849" s="77"/>
      <c r="J849" s="77"/>
      <c r="K849" s="86">
        <f t="shared" si="22"/>
        <v>0</v>
      </c>
      <c r="L849" s="66"/>
    </row>
    <row r="850" spans="1:12" x14ac:dyDescent="0.35">
      <c r="A850" s="75"/>
      <c r="B850" s="77"/>
      <c r="C850" s="77"/>
      <c r="D850" s="77"/>
      <c r="E850" s="77"/>
      <c r="F850" s="77"/>
      <c r="G850" s="77"/>
      <c r="H850" s="77"/>
      <c r="I850" s="77"/>
      <c r="J850" s="77"/>
      <c r="K850" s="86">
        <f t="shared" si="22"/>
        <v>0</v>
      </c>
      <c r="L850" s="66"/>
    </row>
    <row r="851" spans="1:12" x14ac:dyDescent="0.35">
      <c r="A851" s="75"/>
      <c r="B851" s="77"/>
      <c r="C851" s="77"/>
      <c r="D851" s="77"/>
      <c r="E851" s="77"/>
      <c r="F851" s="77"/>
      <c r="G851" s="77"/>
      <c r="H851" s="77"/>
      <c r="I851" s="77"/>
      <c r="J851" s="77"/>
      <c r="K851" s="86">
        <f t="shared" si="22"/>
        <v>0</v>
      </c>
      <c r="L851" s="66"/>
    </row>
    <row r="852" spans="1:12" x14ac:dyDescent="0.35">
      <c r="A852" s="75"/>
      <c r="B852" s="77"/>
      <c r="C852" s="77"/>
      <c r="D852" s="77"/>
      <c r="E852" s="77"/>
      <c r="F852" s="77"/>
      <c r="G852" s="77"/>
      <c r="H852" s="77"/>
      <c r="I852" s="77"/>
      <c r="J852" s="77"/>
      <c r="K852" s="86">
        <f t="shared" si="22"/>
        <v>0</v>
      </c>
      <c r="L852" s="66"/>
    </row>
    <row r="853" spans="1:12" x14ac:dyDescent="0.35">
      <c r="A853" s="75"/>
      <c r="B853" s="77"/>
      <c r="C853" s="77"/>
      <c r="D853" s="77"/>
      <c r="E853" s="77"/>
      <c r="F853" s="77"/>
      <c r="G853" s="77"/>
      <c r="H853" s="77"/>
      <c r="I853" s="77"/>
      <c r="J853" s="77"/>
      <c r="K853" s="86">
        <f t="shared" si="22"/>
        <v>0</v>
      </c>
      <c r="L853" s="66"/>
    </row>
    <row r="854" spans="1:12" x14ac:dyDescent="0.35">
      <c r="A854" s="75"/>
      <c r="B854" s="77"/>
      <c r="C854" s="77"/>
      <c r="D854" s="77"/>
      <c r="E854" s="77"/>
      <c r="F854" s="77"/>
      <c r="G854" s="77"/>
      <c r="H854" s="77"/>
      <c r="I854" s="77"/>
      <c r="J854" s="77"/>
      <c r="K854" s="86">
        <f t="shared" si="22"/>
        <v>0</v>
      </c>
      <c r="L854" s="66"/>
    </row>
    <row r="855" spans="1:12" x14ac:dyDescent="0.35">
      <c r="A855" s="75"/>
      <c r="B855" s="77"/>
      <c r="C855" s="77"/>
      <c r="D855" s="77"/>
      <c r="E855" s="77"/>
      <c r="F855" s="77"/>
      <c r="G855" s="77"/>
      <c r="H855" s="77"/>
      <c r="I855" s="77"/>
      <c r="J855" s="77"/>
      <c r="K855" s="86">
        <f t="shared" si="22"/>
        <v>0</v>
      </c>
      <c r="L855" s="66"/>
    </row>
    <row r="856" spans="1:12" x14ac:dyDescent="0.35">
      <c r="A856" s="75"/>
      <c r="B856" s="77"/>
      <c r="C856" s="77"/>
      <c r="D856" s="77"/>
      <c r="E856" s="77"/>
      <c r="F856" s="77"/>
      <c r="G856" s="77"/>
      <c r="H856" s="77"/>
      <c r="I856" s="77"/>
      <c r="J856" s="77"/>
      <c r="K856" s="86">
        <f t="shared" si="22"/>
        <v>0</v>
      </c>
      <c r="L856" s="66"/>
    </row>
    <row r="857" spans="1:12" x14ac:dyDescent="0.35">
      <c r="A857" s="75"/>
      <c r="B857" s="77"/>
      <c r="C857" s="77"/>
      <c r="D857" s="77"/>
      <c r="E857" s="77"/>
      <c r="F857" s="77"/>
      <c r="G857" s="77"/>
      <c r="H857" s="77"/>
      <c r="I857" s="77"/>
      <c r="J857" s="77"/>
      <c r="K857" s="86">
        <f t="shared" si="22"/>
        <v>0</v>
      </c>
      <c r="L857" s="66"/>
    </row>
    <row r="858" spans="1:12" x14ac:dyDescent="0.35">
      <c r="A858" s="75"/>
      <c r="B858" s="77"/>
      <c r="C858" s="77"/>
      <c r="D858" s="77"/>
      <c r="E858" s="77"/>
      <c r="F858" s="77"/>
      <c r="G858" s="77"/>
      <c r="H858" s="77"/>
      <c r="I858" s="77"/>
      <c r="J858" s="77"/>
      <c r="K858" s="86">
        <f t="shared" si="22"/>
        <v>0</v>
      </c>
      <c r="L858" s="66"/>
    </row>
    <row r="859" spans="1:12" x14ac:dyDescent="0.35">
      <c r="A859" s="75"/>
      <c r="B859" s="77"/>
      <c r="C859" s="77"/>
      <c r="D859" s="77"/>
      <c r="E859" s="77"/>
      <c r="F859" s="77"/>
      <c r="G859" s="77"/>
      <c r="H859" s="77"/>
      <c r="I859" s="77"/>
      <c r="J859" s="77"/>
      <c r="K859" s="86">
        <f t="shared" si="22"/>
        <v>0</v>
      </c>
      <c r="L859" s="66"/>
    </row>
    <row r="860" spans="1:12" x14ac:dyDescent="0.35">
      <c r="A860" s="75"/>
      <c r="B860" s="77"/>
      <c r="C860" s="77"/>
      <c r="D860" s="77"/>
      <c r="E860" s="77"/>
      <c r="F860" s="77"/>
      <c r="G860" s="77"/>
      <c r="H860" s="77"/>
      <c r="I860" s="77"/>
      <c r="J860" s="77"/>
      <c r="K860" s="86">
        <f t="shared" si="22"/>
        <v>0</v>
      </c>
      <c r="L860" s="66"/>
    </row>
    <row r="861" spans="1:12" x14ac:dyDescent="0.35">
      <c r="A861" s="75"/>
      <c r="B861" s="77"/>
      <c r="C861" s="77"/>
      <c r="D861" s="77"/>
      <c r="E861" s="77"/>
      <c r="F861" s="77"/>
      <c r="G861" s="77"/>
      <c r="H861" s="77"/>
      <c r="I861" s="77"/>
      <c r="J861" s="77"/>
      <c r="K861" s="86">
        <f t="shared" si="22"/>
        <v>0</v>
      </c>
      <c r="L861" s="66"/>
    </row>
    <row r="862" spans="1:12" x14ac:dyDescent="0.35">
      <c r="A862" s="75"/>
      <c r="B862" s="77"/>
      <c r="C862" s="77"/>
      <c r="D862" s="77"/>
      <c r="E862" s="77"/>
      <c r="F862" s="77"/>
      <c r="G862" s="77"/>
      <c r="H862" s="77"/>
      <c r="I862" s="77"/>
      <c r="J862" s="77"/>
      <c r="K862" s="86">
        <f t="shared" si="22"/>
        <v>0</v>
      </c>
      <c r="L862" s="66"/>
    </row>
    <row r="863" spans="1:12" x14ac:dyDescent="0.35">
      <c r="A863" s="75"/>
      <c r="B863" s="77"/>
      <c r="C863" s="77"/>
      <c r="D863" s="77"/>
      <c r="E863" s="77"/>
      <c r="F863" s="77"/>
      <c r="G863" s="77"/>
      <c r="H863" s="77"/>
      <c r="I863" s="77"/>
      <c r="J863" s="77"/>
      <c r="K863" s="86">
        <f t="shared" ref="K863:K894" si="23">SUM(G863:J863)</f>
        <v>0</v>
      </c>
      <c r="L863" s="66"/>
    </row>
    <row r="864" spans="1:12" x14ac:dyDescent="0.35">
      <c r="A864" s="75"/>
      <c r="B864" s="77"/>
      <c r="C864" s="77"/>
      <c r="D864" s="77"/>
      <c r="E864" s="77"/>
      <c r="F864" s="77"/>
      <c r="G864" s="77"/>
      <c r="H864" s="77"/>
      <c r="I864" s="77"/>
      <c r="J864" s="77"/>
      <c r="K864" s="86">
        <f t="shared" si="23"/>
        <v>0</v>
      </c>
      <c r="L864" s="66"/>
    </row>
    <row r="865" spans="1:12" x14ac:dyDescent="0.35">
      <c r="A865" s="75"/>
      <c r="B865" s="77"/>
      <c r="C865" s="77"/>
      <c r="D865" s="77"/>
      <c r="E865" s="77"/>
      <c r="F865" s="77"/>
      <c r="G865" s="77"/>
      <c r="H865" s="77"/>
      <c r="I865" s="77"/>
      <c r="J865" s="77"/>
      <c r="K865" s="86">
        <f t="shared" si="23"/>
        <v>0</v>
      </c>
      <c r="L865" s="66"/>
    </row>
    <row r="866" spans="1:12" x14ac:dyDescent="0.35">
      <c r="A866" s="75"/>
      <c r="B866" s="77"/>
      <c r="C866" s="77"/>
      <c r="D866" s="77"/>
      <c r="E866" s="77"/>
      <c r="F866" s="77"/>
      <c r="G866" s="77"/>
      <c r="H866" s="77"/>
      <c r="I866" s="77"/>
      <c r="J866" s="77"/>
      <c r="K866" s="86">
        <f t="shared" si="23"/>
        <v>0</v>
      </c>
      <c r="L866" s="66"/>
    </row>
    <row r="867" spans="1:12" x14ac:dyDescent="0.35">
      <c r="A867" s="75"/>
      <c r="B867" s="77"/>
      <c r="C867" s="77"/>
      <c r="D867" s="77"/>
      <c r="E867" s="77"/>
      <c r="F867" s="77"/>
      <c r="G867" s="77"/>
      <c r="H867" s="77"/>
      <c r="I867" s="77"/>
      <c r="J867" s="77"/>
      <c r="K867" s="86">
        <f t="shared" si="23"/>
        <v>0</v>
      </c>
      <c r="L867" s="66"/>
    </row>
    <row r="868" spans="1:12" x14ac:dyDescent="0.35">
      <c r="A868" s="75"/>
      <c r="B868" s="77"/>
      <c r="C868" s="77"/>
      <c r="D868" s="77"/>
      <c r="E868" s="77"/>
      <c r="F868" s="77"/>
      <c r="G868" s="77"/>
      <c r="H868" s="77"/>
      <c r="I868" s="77"/>
      <c r="J868" s="77"/>
      <c r="K868" s="86">
        <f t="shared" si="23"/>
        <v>0</v>
      </c>
      <c r="L868" s="66"/>
    </row>
    <row r="869" spans="1:12" x14ac:dyDescent="0.35">
      <c r="A869" s="75"/>
      <c r="B869" s="77"/>
      <c r="C869" s="77"/>
      <c r="D869" s="77"/>
      <c r="E869" s="77"/>
      <c r="F869" s="77"/>
      <c r="G869" s="77"/>
      <c r="H869" s="77"/>
      <c r="I869" s="77"/>
      <c r="J869" s="77"/>
      <c r="K869" s="86">
        <f t="shared" si="23"/>
        <v>0</v>
      </c>
      <c r="L869" s="66"/>
    </row>
    <row r="870" spans="1:12" x14ac:dyDescent="0.35">
      <c r="A870" s="75"/>
      <c r="B870" s="77"/>
      <c r="C870" s="77"/>
      <c r="D870" s="77"/>
      <c r="E870" s="77"/>
      <c r="F870" s="77"/>
      <c r="G870" s="77"/>
      <c r="H870" s="77"/>
      <c r="I870" s="77"/>
      <c r="J870" s="77"/>
      <c r="K870" s="86">
        <f t="shared" si="23"/>
        <v>0</v>
      </c>
      <c r="L870" s="66"/>
    </row>
    <row r="871" spans="1:12" x14ac:dyDescent="0.35">
      <c r="A871" s="75"/>
      <c r="B871" s="77"/>
      <c r="C871" s="77"/>
      <c r="D871" s="77"/>
      <c r="E871" s="77"/>
      <c r="F871" s="77"/>
      <c r="G871" s="77"/>
      <c r="H871" s="77"/>
      <c r="I871" s="77"/>
      <c r="J871" s="77"/>
      <c r="K871" s="86">
        <f t="shared" si="23"/>
        <v>0</v>
      </c>
      <c r="L871" s="66"/>
    </row>
    <row r="872" spans="1:12" x14ac:dyDescent="0.35">
      <c r="A872" s="75"/>
      <c r="B872" s="77"/>
      <c r="C872" s="77"/>
      <c r="D872" s="77"/>
      <c r="E872" s="77"/>
      <c r="F872" s="77"/>
      <c r="G872" s="77"/>
      <c r="H872" s="77"/>
      <c r="I872" s="77"/>
      <c r="J872" s="77"/>
      <c r="K872" s="86">
        <f t="shared" si="23"/>
        <v>0</v>
      </c>
      <c r="L872" s="66"/>
    </row>
    <row r="873" spans="1:12" x14ac:dyDescent="0.35">
      <c r="A873" s="75"/>
      <c r="B873" s="77"/>
      <c r="C873" s="77"/>
      <c r="D873" s="77"/>
      <c r="E873" s="77"/>
      <c r="F873" s="77"/>
      <c r="G873" s="77"/>
      <c r="H873" s="77"/>
      <c r="I873" s="77"/>
      <c r="J873" s="77"/>
      <c r="K873" s="86">
        <f t="shared" si="23"/>
        <v>0</v>
      </c>
      <c r="L873" s="66"/>
    </row>
    <row r="874" spans="1:12" x14ac:dyDescent="0.35">
      <c r="A874" s="75"/>
      <c r="B874" s="77"/>
      <c r="C874" s="77"/>
      <c r="D874" s="77"/>
      <c r="E874" s="77"/>
      <c r="F874" s="77"/>
      <c r="G874" s="77"/>
      <c r="H874" s="77"/>
      <c r="I874" s="77"/>
      <c r="J874" s="77"/>
      <c r="K874" s="86">
        <f t="shared" si="23"/>
        <v>0</v>
      </c>
      <c r="L874" s="66"/>
    </row>
    <row r="875" spans="1:12" x14ac:dyDescent="0.35">
      <c r="A875" s="75"/>
      <c r="B875" s="77"/>
      <c r="C875" s="77"/>
      <c r="D875" s="77"/>
      <c r="E875" s="77"/>
      <c r="F875" s="77"/>
      <c r="G875" s="77"/>
      <c r="H875" s="77"/>
      <c r="I875" s="77"/>
      <c r="J875" s="77"/>
      <c r="K875" s="86">
        <f t="shared" si="23"/>
        <v>0</v>
      </c>
      <c r="L875" s="66"/>
    </row>
    <row r="876" spans="1:12" x14ac:dyDescent="0.35">
      <c r="A876" s="75"/>
      <c r="B876" s="77"/>
      <c r="C876" s="77"/>
      <c r="D876" s="77"/>
      <c r="E876" s="77"/>
      <c r="F876" s="77"/>
      <c r="G876" s="77"/>
      <c r="H876" s="77"/>
      <c r="I876" s="77"/>
      <c r="J876" s="77"/>
      <c r="K876" s="86">
        <f t="shared" si="23"/>
        <v>0</v>
      </c>
      <c r="L876" s="66"/>
    </row>
    <row r="877" spans="1:12" x14ac:dyDescent="0.35">
      <c r="A877" s="75"/>
      <c r="B877" s="77"/>
      <c r="C877" s="77"/>
      <c r="D877" s="77"/>
      <c r="E877" s="77"/>
      <c r="F877" s="77"/>
      <c r="G877" s="77"/>
      <c r="H877" s="77"/>
      <c r="I877" s="77"/>
      <c r="J877" s="77"/>
      <c r="K877" s="86">
        <f t="shared" si="23"/>
        <v>0</v>
      </c>
      <c r="L877" s="66"/>
    </row>
    <row r="878" spans="1:12" x14ac:dyDescent="0.35">
      <c r="A878" s="75"/>
      <c r="B878" s="77"/>
      <c r="C878" s="77"/>
      <c r="D878" s="77"/>
      <c r="E878" s="77"/>
      <c r="F878" s="77"/>
      <c r="G878" s="77"/>
      <c r="H878" s="77"/>
      <c r="I878" s="77"/>
      <c r="J878" s="77"/>
      <c r="K878" s="86">
        <f t="shared" si="23"/>
        <v>0</v>
      </c>
      <c r="L878" s="66"/>
    </row>
    <row r="879" spans="1:12" x14ac:dyDescent="0.35">
      <c r="A879" s="75"/>
      <c r="B879" s="77"/>
      <c r="C879" s="77"/>
      <c r="D879" s="77"/>
      <c r="E879" s="77"/>
      <c r="F879" s="77"/>
      <c r="G879" s="77"/>
      <c r="H879" s="77"/>
      <c r="I879" s="77"/>
      <c r="J879" s="77"/>
      <c r="K879" s="86">
        <f t="shared" si="23"/>
        <v>0</v>
      </c>
      <c r="L879" s="66"/>
    </row>
    <row r="880" spans="1:12" x14ac:dyDescent="0.35">
      <c r="A880" s="75"/>
      <c r="B880" s="77"/>
      <c r="C880" s="77"/>
      <c r="D880" s="77"/>
      <c r="E880" s="77"/>
      <c r="F880" s="77"/>
      <c r="G880" s="77"/>
      <c r="H880" s="77"/>
      <c r="I880" s="77"/>
      <c r="J880" s="77"/>
      <c r="K880" s="86">
        <f t="shared" si="23"/>
        <v>0</v>
      </c>
      <c r="L880" s="66"/>
    </row>
    <row r="881" spans="1:19" x14ac:dyDescent="0.35">
      <c r="A881" s="75"/>
      <c r="B881" s="77"/>
      <c r="C881" s="77"/>
      <c r="D881" s="77"/>
      <c r="E881" s="77"/>
      <c r="F881" s="77"/>
      <c r="G881" s="77"/>
      <c r="H881" s="77"/>
      <c r="I881" s="77"/>
      <c r="J881" s="77"/>
      <c r="K881" s="86">
        <f t="shared" si="23"/>
        <v>0</v>
      </c>
      <c r="L881" s="66"/>
    </row>
    <row r="882" spans="1:19" x14ac:dyDescent="0.35">
      <c r="A882" s="75"/>
      <c r="B882" s="77"/>
      <c r="C882" s="77"/>
      <c r="D882" s="77"/>
      <c r="E882" s="77"/>
      <c r="F882" s="77"/>
      <c r="G882" s="77"/>
      <c r="H882" s="77"/>
      <c r="I882" s="77"/>
      <c r="J882" s="77"/>
      <c r="K882" s="86">
        <f t="shared" si="23"/>
        <v>0</v>
      </c>
      <c r="L882" s="66"/>
    </row>
    <row r="883" spans="1:19" x14ac:dyDescent="0.35">
      <c r="A883" s="75"/>
      <c r="B883" s="77"/>
      <c r="C883" s="77"/>
      <c r="D883" s="77"/>
      <c r="E883" s="77"/>
      <c r="F883" s="77"/>
      <c r="G883" s="77"/>
      <c r="H883" s="77"/>
      <c r="I883" s="77"/>
      <c r="J883" s="77"/>
      <c r="K883" s="86">
        <f t="shared" si="23"/>
        <v>0</v>
      </c>
      <c r="L883" s="66"/>
    </row>
    <row r="884" spans="1:19" x14ac:dyDescent="0.35">
      <c r="A884" s="75"/>
      <c r="B884" s="77"/>
      <c r="C884" s="77"/>
      <c r="D884" s="77"/>
      <c r="E884" s="77"/>
      <c r="F884" s="77"/>
      <c r="G884" s="77"/>
      <c r="H884" s="77"/>
      <c r="I884" s="77"/>
      <c r="J884" s="77"/>
      <c r="K884" s="86">
        <f t="shared" si="23"/>
        <v>0</v>
      </c>
      <c r="L884" s="66"/>
    </row>
    <row r="885" spans="1:19" x14ac:dyDescent="0.35">
      <c r="A885" s="75"/>
      <c r="B885" s="77"/>
      <c r="C885" s="77"/>
      <c r="D885" s="77"/>
      <c r="E885" s="77"/>
      <c r="F885" s="77"/>
      <c r="G885" s="77"/>
      <c r="H885" s="77"/>
      <c r="I885" s="77"/>
      <c r="J885" s="77"/>
      <c r="K885" s="86">
        <f t="shared" si="23"/>
        <v>0</v>
      </c>
      <c r="L885" s="66"/>
    </row>
    <row r="886" spans="1:19" x14ac:dyDescent="0.35">
      <c r="A886" s="75"/>
      <c r="B886" s="77"/>
      <c r="C886" s="77"/>
      <c r="D886" s="77"/>
      <c r="E886" s="77"/>
      <c r="F886" s="77"/>
      <c r="G886" s="77"/>
      <c r="H886" s="77"/>
      <c r="I886" s="77"/>
      <c r="J886" s="77"/>
      <c r="K886" s="86">
        <f t="shared" si="23"/>
        <v>0</v>
      </c>
      <c r="L886" s="66"/>
    </row>
    <row r="887" spans="1:19" x14ac:dyDescent="0.35">
      <c r="A887" s="75"/>
      <c r="B887" s="77"/>
      <c r="C887" s="77"/>
      <c r="D887" s="77"/>
      <c r="E887" s="77"/>
      <c r="F887" s="77"/>
      <c r="G887" s="77"/>
      <c r="H887" s="77"/>
      <c r="I887" s="77"/>
      <c r="J887" s="77"/>
      <c r="K887" s="86">
        <f t="shared" si="23"/>
        <v>0</v>
      </c>
      <c r="L887" s="66"/>
    </row>
    <row r="888" spans="1:19" x14ac:dyDescent="0.35">
      <c r="A888" s="75"/>
      <c r="B888" s="77"/>
      <c r="C888" s="77"/>
      <c r="D888" s="77"/>
      <c r="E888" s="77"/>
      <c r="F888" s="77"/>
      <c r="G888" s="77"/>
      <c r="H888" s="77"/>
      <c r="I888" s="77"/>
      <c r="J888" s="77"/>
      <c r="K888" s="86">
        <f t="shared" si="23"/>
        <v>0</v>
      </c>
      <c r="L888" s="66"/>
    </row>
    <row r="889" spans="1:19" x14ac:dyDescent="0.35">
      <c r="A889" s="75"/>
      <c r="B889" s="77"/>
      <c r="C889" s="77"/>
      <c r="D889" s="77"/>
      <c r="E889" s="77"/>
      <c r="F889" s="77"/>
      <c r="G889" s="77"/>
      <c r="H889" s="77"/>
      <c r="I889" s="77"/>
      <c r="J889" s="77"/>
      <c r="K889" s="86">
        <f t="shared" si="23"/>
        <v>0</v>
      </c>
      <c r="L889" s="66"/>
    </row>
    <row r="890" spans="1:19" x14ac:dyDescent="0.35">
      <c r="A890" s="75"/>
      <c r="B890" s="77"/>
      <c r="C890" s="77"/>
      <c r="D890" s="77"/>
      <c r="E890" s="77"/>
      <c r="F890" s="77"/>
      <c r="G890" s="77"/>
      <c r="H890" s="77"/>
      <c r="I890" s="77"/>
      <c r="J890" s="77"/>
      <c r="K890" s="86">
        <f t="shared" si="23"/>
        <v>0</v>
      </c>
      <c r="L890" s="66"/>
    </row>
    <row r="891" spans="1:19" x14ac:dyDescent="0.35">
      <c r="A891" s="75"/>
      <c r="B891" s="77"/>
      <c r="C891" s="77"/>
      <c r="D891" s="77"/>
      <c r="E891" s="77"/>
      <c r="F891" s="77"/>
      <c r="G891" s="77"/>
      <c r="H891" s="77"/>
      <c r="I891" s="77"/>
      <c r="J891" s="77"/>
      <c r="K891" s="86">
        <f t="shared" si="23"/>
        <v>0</v>
      </c>
      <c r="L891" s="66"/>
    </row>
    <row r="892" spans="1:19" x14ac:dyDescent="0.35">
      <c r="A892" s="75"/>
      <c r="B892" s="77"/>
      <c r="C892" s="77"/>
      <c r="D892" s="77"/>
      <c r="E892" s="77"/>
      <c r="F892" s="77"/>
      <c r="G892" s="77"/>
      <c r="H892" s="77"/>
      <c r="I892" s="77"/>
      <c r="J892" s="77"/>
      <c r="K892" s="86">
        <f t="shared" si="23"/>
        <v>0</v>
      </c>
      <c r="L892" s="66"/>
    </row>
    <row r="893" spans="1:19" x14ac:dyDescent="0.35">
      <c r="A893" s="75"/>
      <c r="B893" s="77"/>
      <c r="C893" s="77"/>
      <c r="D893" s="77"/>
      <c r="E893" s="77"/>
      <c r="F893" s="77"/>
      <c r="G893" s="77"/>
      <c r="H893" s="77"/>
      <c r="I893" s="77"/>
      <c r="J893" s="77"/>
      <c r="K893" s="86">
        <f t="shared" si="23"/>
        <v>0</v>
      </c>
      <c r="L893" s="66"/>
    </row>
    <row r="894" spans="1:19" x14ac:dyDescent="0.35">
      <c r="A894" s="75"/>
      <c r="B894" s="77"/>
      <c r="C894" s="77"/>
      <c r="D894" s="77"/>
      <c r="E894" s="77"/>
      <c r="F894" s="77"/>
      <c r="G894" s="77"/>
      <c r="H894" s="77"/>
      <c r="I894" s="77"/>
      <c r="J894" s="77"/>
      <c r="K894" s="86">
        <f t="shared" si="23"/>
        <v>0</v>
      </c>
      <c r="L894" s="66"/>
    </row>
    <row r="895" spans="1:19" ht="16" thickBot="1" x14ac:dyDescent="0.4">
      <c r="A895" s="75"/>
      <c r="B895" s="77"/>
      <c r="C895" s="77"/>
      <c r="D895" s="77"/>
      <c r="E895" s="77"/>
      <c r="F895" s="77"/>
      <c r="G895" s="77"/>
      <c r="H895" s="77"/>
      <c r="I895" s="77"/>
      <c r="J895" s="77"/>
      <c r="K895" s="89">
        <f>SUM(G895:J895)</f>
        <v>0</v>
      </c>
      <c r="L895" s="66"/>
      <c r="M895" s="66"/>
      <c r="N895" s="66"/>
      <c r="O895" s="66"/>
      <c r="P895" s="66"/>
      <c r="Q895" s="66"/>
      <c r="R895" s="66"/>
    </row>
    <row r="896" spans="1:19" ht="16.5" thickTop="1" thickBot="1" x14ac:dyDescent="0.4">
      <c r="A896" s="75"/>
      <c r="B896" s="77"/>
      <c r="C896" s="77"/>
      <c r="D896" s="77"/>
      <c r="E896" s="77"/>
      <c r="F896" s="77"/>
      <c r="G896" s="77"/>
      <c r="H896" s="77"/>
      <c r="I896" s="77"/>
      <c r="J896" s="77"/>
      <c r="K896" s="90" t="s">
        <v>66</v>
      </c>
      <c r="L896" s="91" t="s">
        <v>179</v>
      </c>
      <c r="M896" s="91" t="s">
        <v>84</v>
      </c>
      <c r="N896" s="91" t="s">
        <v>49</v>
      </c>
      <c r="O896" s="92" t="s">
        <v>33</v>
      </c>
      <c r="P896" s="91" t="s">
        <v>251</v>
      </c>
      <c r="Q896" s="92" t="s">
        <v>57</v>
      </c>
      <c r="R896" s="93" t="s">
        <v>261</v>
      </c>
      <c r="S896" s="66"/>
    </row>
    <row r="897" spans="1:19" x14ac:dyDescent="0.35">
      <c r="A897" s="1"/>
      <c r="B897" s="9" t="s">
        <v>143</v>
      </c>
      <c r="C897" s="9"/>
      <c r="D897" s="9"/>
      <c r="E897" s="9"/>
      <c r="F897" s="9" t="s">
        <v>59</v>
      </c>
      <c r="G897" s="9" t="s">
        <v>34</v>
      </c>
      <c r="H897" s="9" t="s">
        <v>256</v>
      </c>
      <c r="I897" s="9" t="s">
        <v>58</v>
      </c>
      <c r="J897" s="9" t="s">
        <v>262</v>
      </c>
      <c r="K897" s="94" t="s">
        <v>177</v>
      </c>
      <c r="L897" s="87" t="s">
        <v>177</v>
      </c>
      <c r="M897" s="87" t="s">
        <v>177</v>
      </c>
      <c r="N897" s="87" t="s">
        <v>177</v>
      </c>
      <c r="O897" s="87" t="s">
        <v>177</v>
      </c>
      <c r="P897" s="87" t="s">
        <v>177</v>
      </c>
      <c r="Q897" s="87" t="s">
        <v>177</v>
      </c>
      <c r="R897" s="95" t="s">
        <v>177</v>
      </c>
      <c r="S897" s="66"/>
    </row>
    <row r="898" spans="1:19" x14ac:dyDescent="0.35">
      <c r="A898" s="3"/>
      <c r="B898" s="6">
        <f>SUM(B817:B896)</f>
        <v>0</v>
      </c>
      <c r="C898" s="6" t="s">
        <v>179</v>
      </c>
      <c r="D898" s="6" t="s">
        <v>84</v>
      </c>
      <c r="E898" s="6" t="s">
        <v>49</v>
      </c>
      <c r="F898" s="13" t="e">
        <f>AVERAGE(F817:F896)</f>
        <v>#DIV/0!</v>
      </c>
      <c r="G898" s="21" t="e">
        <f>AVERAGE(G817:G896)</f>
        <v>#DIV/0!</v>
      </c>
      <c r="H898" s="21" t="e">
        <f>AVERAGE(H817:H896)</f>
        <v>#DIV/0!</v>
      </c>
      <c r="I898" s="21" t="e">
        <f>AVERAGE(I817:I896)</f>
        <v>#DIV/0!</v>
      </c>
      <c r="J898" s="21" t="e">
        <f>AVERAGE(J817:J896)</f>
        <v>#DIV/0!</v>
      </c>
      <c r="K898" s="94" t="s">
        <v>186</v>
      </c>
      <c r="L898" s="87" t="s">
        <v>186</v>
      </c>
      <c r="M898" s="87" t="s">
        <v>186</v>
      </c>
      <c r="N898" s="87" t="s">
        <v>186</v>
      </c>
      <c r="O898" s="87" t="s">
        <v>186</v>
      </c>
      <c r="P898" s="87" t="s">
        <v>186</v>
      </c>
      <c r="Q898" s="87" t="s">
        <v>186</v>
      </c>
      <c r="R898" s="95" t="s">
        <v>186</v>
      </c>
      <c r="S898" s="66"/>
    </row>
    <row r="899" spans="1:19" x14ac:dyDescent="0.35">
      <c r="A899" s="3"/>
      <c r="B899" s="6" t="s">
        <v>182</v>
      </c>
      <c r="C899" s="6" t="s">
        <v>183</v>
      </c>
      <c r="D899" s="6" t="s">
        <v>183</v>
      </c>
      <c r="E899" s="6" t="s">
        <v>183</v>
      </c>
      <c r="F899" s="6"/>
      <c r="G899" s="6" t="s">
        <v>184</v>
      </c>
      <c r="H899" s="6" t="s">
        <v>252</v>
      </c>
      <c r="I899" s="6" t="s">
        <v>185</v>
      </c>
      <c r="J899" s="6" t="s">
        <v>263</v>
      </c>
      <c r="K899" s="94" t="s">
        <v>177</v>
      </c>
      <c r="L899" s="87" t="s">
        <v>177</v>
      </c>
      <c r="M899" s="87" t="s">
        <v>177</v>
      </c>
      <c r="N899" s="87" t="s">
        <v>177</v>
      </c>
      <c r="O899" s="87" t="s">
        <v>177</v>
      </c>
      <c r="P899" s="87" t="s">
        <v>177</v>
      </c>
      <c r="Q899" s="87" t="s">
        <v>177</v>
      </c>
      <c r="R899" s="95" t="s">
        <v>177</v>
      </c>
      <c r="S899" s="66"/>
    </row>
    <row r="900" spans="1:19" x14ac:dyDescent="0.35">
      <c r="A900" s="3"/>
      <c r="B900" s="6">
        <f>DSUM(A816:B896,2,K897:K898)</f>
        <v>0</v>
      </c>
      <c r="C900" s="6" t="e">
        <f>DAVERAGE(A816:C896,3,L897:L898)</f>
        <v>#DIV/0!</v>
      </c>
      <c r="D900" s="6" t="e">
        <f>DAVERAGE(A816:D896,4,M897:M898)</f>
        <v>#DIV/0!</v>
      </c>
      <c r="E900" s="13" t="e">
        <f>DAVERAGE(A816:E896,5,N897:N898)</f>
        <v>#DIV/0!</v>
      </c>
      <c r="F900" s="6"/>
      <c r="G900" s="6" t="e">
        <f>DAVERAGE(A816:G896,7,O897:O898)</f>
        <v>#DIV/0!</v>
      </c>
      <c r="H900" s="6" t="e">
        <f>DAVERAGE(A816:H896,8,P897:P898)</f>
        <v>#DIV/0!</v>
      </c>
      <c r="I900" s="6" t="e">
        <f>DAVERAGE(A816:I896,9,Q897:Q898)</f>
        <v>#DIV/0!</v>
      </c>
      <c r="J900" s="6" t="e">
        <f>DAVERAGE(A816:J896,10,R897:R898)</f>
        <v>#DIV/0!</v>
      </c>
      <c r="K900" s="94" t="s">
        <v>187</v>
      </c>
      <c r="L900" s="87" t="s">
        <v>187</v>
      </c>
      <c r="M900" s="87" t="s">
        <v>187</v>
      </c>
      <c r="N900" s="87" t="s">
        <v>187</v>
      </c>
      <c r="O900" s="87" t="s">
        <v>187</v>
      </c>
      <c r="P900" s="87" t="s">
        <v>187</v>
      </c>
      <c r="Q900" s="87" t="s">
        <v>187</v>
      </c>
      <c r="R900" s="95" t="s">
        <v>187</v>
      </c>
      <c r="S900" s="66"/>
    </row>
    <row r="901" spans="1:19" x14ac:dyDescent="0.35">
      <c r="A901" s="3"/>
      <c r="B901" s="6" t="s">
        <v>189</v>
      </c>
      <c r="C901" s="6" t="s">
        <v>190</v>
      </c>
      <c r="D901" s="6" t="s">
        <v>190</v>
      </c>
      <c r="E901" s="13" t="s">
        <v>190</v>
      </c>
      <c r="F901" s="6"/>
      <c r="G901" s="6" t="s">
        <v>191</v>
      </c>
      <c r="H901" s="6" t="s">
        <v>253</v>
      </c>
      <c r="I901" s="6" t="s">
        <v>192</v>
      </c>
      <c r="J901" s="6" t="s">
        <v>264</v>
      </c>
      <c r="K901" s="94" t="s">
        <v>177</v>
      </c>
      <c r="L901" s="87" t="s">
        <v>177</v>
      </c>
      <c r="M901" s="87" t="s">
        <v>177</v>
      </c>
      <c r="N901" s="87" t="s">
        <v>177</v>
      </c>
      <c r="O901" s="87" t="s">
        <v>177</v>
      </c>
      <c r="P901" s="87" t="s">
        <v>177</v>
      </c>
      <c r="Q901" s="87" t="s">
        <v>177</v>
      </c>
      <c r="R901" s="95" t="s">
        <v>177</v>
      </c>
      <c r="S901" s="66"/>
    </row>
    <row r="902" spans="1:19" x14ac:dyDescent="0.35">
      <c r="A902" s="3"/>
      <c r="B902" s="6">
        <f>DSUM(A816:B896,2,K899:K900)</f>
        <v>0</v>
      </c>
      <c r="C902" s="13" t="e">
        <f>DAVERAGE(A816:C896,3,L899:L900)</f>
        <v>#DIV/0!</v>
      </c>
      <c r="D902" s="6" t="e">
        <f>DAVERAGE(A816:D896,4,M899:M900)</f>
        <v>#DIV/0!</v>
      </c>
      <c r="E902" s="13" t="e">
        <f>DAVERAGE(A816:E896,5,N899:N900)</f>
        <v>#DIV/0!</v>
      </c>
      <c r="F902" s="6"/>
      <c r="G902" s="6" t="e">
        <f>DAVERAGE(A816:G896,7,O899:O900)</f>
        <v>#DIV/0!</v>
      </c>
      <c r="H902" s="6" t="e">
        <f>DAVERAGE(A816:H896,8,P899:P900)</f>
        <v>#DIV/0!</v>
      </c>
      <c r="I902" s="6" t="e">
        <f>DAVERAGE(A816:I896,9,Q899:Q900)</f>
        <v>#DIV/0!</v>
      </c>
      <c r="J902" s="6" t="e">
        <f>DAVERAGE(A816:J896,10,R899:R900)</f>
        <v>#DIV/0!</v>
      </c>
      <c r="K902" s="94" t="s">
        <v>188</v>
      </c>
      <c r="L902" s="87" t="s">
        <v>188</v>
      </c>
      <c r="M902" s="87" t="s">
        <v>188</v>
      </c>
      <c r="N902" s="87" t="s">
        <v>188</v>
      </c>
      <c r="O902" s="87" t="s">
        <v>188</v>
      </c>
      <c r="P902" s="87" t="s">
        <v>188</v>
      </c>
      <c r="Q902" s="87" t="s">
        <v>188</v>
      </c>
      <c r="R902" s="95" t="s">
        <v>188</v>
      </c>
      <c r="S902" s="66"/>
    </row>
    <row r="903" spans="1:19" x14ac:dyDescent="0.35">
      <c r="A903" s="3"/>
      <c r="B903" s="6" t="s">
        <v>193</v>
      </c>
      <c r="C903" s="6" t="s">
        <v>194</v>
      </c>
      <c r="D903" s="6" t="s">
        <v>194</v>
      </c>
      <c r="E903" s="13" t="s">
        <v>194</v>
      </c>
      <c r="F903" s="6"/>
      <c r="G903" s="6" t="s">
        <v>195</v>
      </c>
      <c r="H903" s="6" t="s">
        <v>254</v>
      </c>
      <c r="I903" s="6" t="s">
        <v>196</v>
      </c>
      <c r="J903" s="6" t="s">
        <v>265</v>
      </c>
      <c r="K903" s="96" t="s">
        <v>177</v>
      </c>
      <c r="L903" s="88" t="s">
        <v>177</v>
      </c>
      <c r="M903" s="88" t="s">
        <v>177</v>
      </c>
      <c r="N903" s="88" t="s">
        <v>177</v>
      </c>
      <c r="O903" s="88" t="s">
        <v>177</v>
      </c>
      <c r="P903" s="88" t="s">
        <v>177</v>
      </c>
      <c r="Q903" s="88" t="s">
        <v>177</v>
      </c>
      <c r="R903" s="97" t="s">
        <v>177</v>
      </c>
      <c r="S903" s="66"/>
    </row>
    <row r="904" spans="1:19" ht="16" thickBot="1" x14ac:dyDescent="0.4">
      <c r="A904" s="3"/>
      <c r="B904" s="6">
        <f>DSUM(A816:B896,2,K901:K902)</f>
        <v>0</v>
      </c>
      <c r="C904" s="6" t="e">
        <f>DAVERAGE(A816:C896,3,L901:L902)</f>
        <v>#DIV/0!</v>
      </c>
      <c r="D904" s="6" t="e">
        <f>DAVERAGE(A816:D896,4,M901:M902)</f>
        <v>#DIV/0!</v>
      </c>
      <c r="E904" s="13" t="e">
        <f>DAVERAGE(A816:E896,5,N901:N902)</f>
        <v>#DIV/0!</v>
      </c>
      <c r="F904" s="6"/>
      <c r="G904" s="6" t="e">
        <f>DAVERAGE(A816:G896,7,O901:O902)</f>
        <v>#DIV/0!</v>
      </c>
      <c r="H904" s="6" t="e">
        <f>DAVERAGE(A816:H896,8,P901:P902)</f>
        <v>#DIV/0!</v>
      </c>
      <c r="I904" s="6" t="e">
        <f>DAVERAGE(A816:I896,9,Q901:Q902)</f>
        <v>#DIV/0!</v>
      </c>
      <c r="J904" s="6" t="e">
        <f>DAVERAGE(A816:J896,10,R901:R902)</f>
        <v>#DIV/0!</v>
      </c>
      <c r="K904" s="98" t="s">
        <v>198</v>
      </c>
      <c r="L904" s="99" t="s">
        <v>198</v>
      </c>
      <c r="M904" s="99" t="s">
        <v>198</v>
      </c>
      <c r="N904" s="99" t="s">
        <v>198</v>
      </c>
      <c r="O904" s="99" t="s">
        <v>198</v>
      </c>
      <c r="P904" s="99" t="s">
        <v>198</v>
      </c>
      <c r="Q904" s="99" t="s">
        <v>198</v>
      </c>
      <c r="R904" s="100" t="s">
        <v>198</v>
      </c>
      <c r="S904" s="66"/>
    </row>
    <row r="905" spans="1:19" ht="16" thickTop="1" x14ac:dyDescent="0.35">
      <c r="A905" s="3"/>
      <c r="B905" s="6" t="s">
        <v>199</v>
      </c>
      <c r="C905" s="6" t="s">
        <v>200</v>
      </c>
      <c r="D905" s="6" t="s">
        <v>200</v>
      </c>
      <c r="E905" s="13" t="s">
        <v>200</v>
      </c>
      <c r="F905" s="6"/>
      <c r="G905" s="6" t="s">
        <v>201</v>
      </c>
      <c r="H905" s="6" t="s">
        <v>255</v>
      </c>
      <c r="I905" s="6" t="s">
        <v>202</v>
      </c>
      <c r="J905" s="6" t="s">
        <v>266</v>
      </c>
      <c r="K905" s="79"/>
      <c r="L905" s="80"/>
      <c r="M905" s="80"/>
      <c r="N905" s="80"/>
      <c r="O905" s="66"/>
      <c r="P905" s="66"/>
      <c r="Q905" s="66"/>
      <c r="R905" s="66"/>
    </row>
    <row r="906" spans="1:19" ht="16" thickBot="1" x14ac:dyDescent="0.4">
      <c r="A906" s="81"/>
      <c r="B906" s="82">
        <f>DSUM(A816:B896,2,K903:K904)</f>
        <v>0</v>
      </c>
      <c r="C906" s="82" t="e">
        <f>DAVERAGE(A816:C896,3,L903:L904)</f>
        <v>#DIV/0!</v>
      </c>
      <c r="D906" s="82" t="e">
        <f>DAVERAGE(A816:D896,4,M903:M904)</f>
        <v>#DIV/0!</v>
      </c>
      <c r="E906" s="83" t="e">
        <f>DAVERAGE(A816:E896,5,N903:N904)</f>
        <v>#DIV/0!</v>
      </c>
      <c r="F906" s="82"/>
      <c r="G906" s="82" t="e">
        <f>DAVERAGE(A816:G896,7,O903:O904)</f>
        <v>#DIV/0!</v>
      </c>
      <c r="H906" s="82" t="e">
        <f>DAVERAGE(A816:H896,8,P903:P904)</f>
        <v>#DIV/0!</v>
      </c>
      <c r="I906" s="82" t="e">
        <f>DAVERAGE(A816:I896,9,Q903:Q904)</f>
        <v>#DIV/0!</v>
      </c>
      <c r="J906" s="121" t="e">
        <f>DAVERAGE(A816:J896,10,R903:R904)</f>
        <v>#DIV/0!</v>
      </c>
      <c r="K906" s="22"/>
      <c r="L906" s="66"/>
      <c r="M906" s="66"/>
    </row>
    <row r="907" spans="1:19" ht="16.5" thickTop="1" thickBot="1" x14ac:dyDescent="0.4">
      <c r="A907" s="26"/>
      <c r="B907" s="26"/>
      <c r="C907" s="26"/>
      <c r="D907" s="26"/>
      <c r="E907" s="26"/>
      <c r="F907" s="26"/>
      <c r="G907" s="26"/>
      <c r="H907" s="26"/>
      <c r="I907" s="26"/>
      <c r="J907" s="141"/>
      <c r="K907" s="22"/>
    </row>
    <row r="908" spans="1:19" ht="16.5" thickTop="1" thickBot="1" x14ac:dyDescent="0.4">
      <c r="A908" s="26"/>
      <c r="B908" s="26"/>
      <c r="C908" s="26"/>
      <c r="D908" s="26"/>
      <c r="E908" s="26"/>
      <c r="F908" s="26"/>
      <c r="G908" s="26"/>
      <c r="H908" s="26"/>
      <c r="I908" s="26"/>
      <c r="J908" s="141"/>
      <c r="K908" s="22"/>
    </row>
    <row r="909" spans="1:19" ht="16.5" thickTop="1" thickBot="1" x14ac:dyDescent="0.4">
      <c r="A909" s="142" t="s">
        <v>213</v>
      </c>
      <c r="B909" s="26"/>
      <c r="C909" s="26"/>
      <c r="D909" s="26"/>
      <c r="E909" s="26"/>
      <c r="F909" s="26"/>
      <c r="G909" s="26"/>
      <c r="H909" s="26"/>
      <c r="I909" s="26"/>
      <c r="J909" s="141"/>
      <c r="K909" s="22"/>
    </row>
    <row r="910" spans="1:19" ht="16" thickTop="1" x14ac:dyDescent="0.35">
      <c r="A910" s="66" t="s">
        <v>122</v>
      </c>
      <c r="B910" s="66"/>
      <c r="C910" s="20" t="s">
        <v>35</v>
      </c>
      <c r="D910" s="232"/>
      <c r="E910" s="7" t="s">
        <v>52</v>
      </c>
      <c r="F910" s="232"/>
      <c r="G910" s="7" t="s">
        <v>133</v>
      </c>
      <c r="H910" s="7"/>
      <c r="I910" s="7">
        <f>F910-D910</f>
        <v>0</v>
      </c>
      <c r="J910" s="233"/>
      <c r="K910" s="22"/>
    </row>
    <row r="911" spans="1:19" x14ac:dyDescent="0.35">
      <c r="A911" s="178" t="s">
        <v>237</v>
      </c>
      <c r="B911" s="234"/>
      <c r="C911" s="6" t="s">
        <v>106</v>
      </c>
      <c r="D911" s="3"/>
      <c r="E911" s="75"/>
      <c r="F911" s="256"/>
      <c r="G911" s="256"/>
      <c r="H911" s="256"/>
      <c r="I911" s="256"/>
      <c r="J911" s="257"/>
      <c r="K911" s="22"/>
    </row>
    <row r="912" spans="1:19" x14ac:dyDescent="0.35">
      <c r="A912" s="144" t="s">
        <v>238</v>
      </c>
      <c r="B912" s="235"/>
      <c r="C912" s="11" t="s">
        <v>64</v>
      </c>
      <c r="E912" s="156"/>
      <c r="F912" s="8"/>
      <c r="G912" s="8"/>
      <c r="H912" s="8"/>
      <c r="I912" s="8"/>
      <c r="J912" s="8"/>
      <c r="K912" s="22"/>
    </row>
    <row r="913" spans="1:11" x14ac:dyDescent="0.35">
      <c r="A913" s="170" t="s">
        <v>239</v>
      </c>
      <c r="B913" s="74"/>
      <c r="C913" s="11" t="s">
        <v>243</v>
      </c>
      <c r="E913" s="156"/>
      <c r="F913" s="8"/>
      <c r="G913" s="8"/>
      <c r="H913" s="8"/>
      <c r="I913" s="8"/>
      <c r="J913" s="8"/>
      <c r="K913" s="22"/>
    </row>
    <row r="914" spans="1:11" x14ac:dyDescent="0.35">
      <c r="C914" s="11" t="s">
        <v>244</v>
      </c>
      <c r="E914" s="156"/>
      <c r="F914" s="8"/>
      <c r="G914" s="8"/>
      <c r="H914" s="8"/>
      <c r="I914" s="8"/>
      <c r="J914" s="8"/>
      <c r="K914" s="22"/>
    </row>
    <row r="915" spans="1:11" x14ac:dyDescent="0.35">
      <c r="A915" s="3" t="s">
        <v>164</v>
      </c>
      <c r="B915" s="75"/>
      <c r="C915" s="11" t="s">
        <v>70</v>
      </c>
      <c r="E915" s="156"/>
      <c r="F915" s="8"/>
      <c r="G915" s="8"/>
      <c r="H915" s="8"/>
      <c r="I915" s="8"/>
      <c r="J915" s="8"/>
      <c r="K915" s="22"/>
    </row>
    <row r="916" spans="1:11" x14ac:dyDescent="0.35">
      <c r="C916" s="179" t="s">
        <v>250</v>
      </c>
      <c r="E916" s="214"/>
      <c r="F916" s="180"/>
      <c r="G916" s="8"/>
      <c r="H916" s="8"/>
      <c r="I916" s="8"/>
      <c r="J916" s="8"/>
      <c r="K916" s="22"/>
    </row>
    <row r="917" spans="1:11" ht="16" thickBot="1" x14ac:dyDescent="0.4">
      <c r="A917" s="170"/>
      <c r="B917" s="225"/>
      <c r="C917" s="188" t="s">
        <v>240</v>
      </c>
      <c r="D917" s="26"/>
      <c r="E917" s="215"/>
      <c r="F917" s="26" t="s">
        <v>74</v>
      </c>
      <c r="G917" s="26" t="s">
        <v>53</v>
      </c>
      <c r="H917" s="26"/>
      <c r="I917" s="78"/>
      <c r="J917" s="26" t="s">
        <v>80</v>
      </c>
      <c r="K917" s="22"/>
    </row>
    <row r="918" spans="1:11" ht="16" thickTop="1" x14ac:dyDescent="0.35">
      <c r="A918" s="54" t="s">
        <v>204</v>
      </c>
      <c r="F918" s="66"/>
      <c r="G918" s="7"/>
      <c r="H918" s="7"/>
      <c r="I918" s="7"/>
      <c r="J918" s="7"/>
      <c r="K918" s="22"/>
    </row>
    <row r="919" spans="1:11" x14ac:dyDescent="0.35">
      <c r="A919" s="114" t="s">
        <v>144</v>
      </c>
      <c r="B919" s="115" t="s">
        <v>43</v>
      </c>
      <c r="C919" s="116" t="s">
        <v>91</v>
      </c>
      <c r="D919" s="115" t="s">
        <v>44</v>
      </c>
      <c r="E919" s="115" t="s">
        <v>147</v>
      </c>
      <c r="F919" s="115" t="s">
        <v>42</v>
      </c>
      <c r="G919" s="116" t="s">
        <v>149</v>
      </c>
      <c r="H919" s="115" t="s">
        <v>205</v>
      </c>
      <c r="I919" s="115" t="s">
        <v>38</v>
      </c>
      <c r="J919" s="227"/>
      <c r="K919" s="22"/>
    </row>
    <row r="920" spans="1:11" ht="16" thickBot="1" x14ac:dyDescent="0.4">
      <c r="A920" s="118"/>
      <c r="B920" s="119"/>
      <c r="C920" s="120"/>
      <c r="D920" s="119"/>
      <c r="E920" s="119"/>
      <c r="F920" s="119"/>
      <c r="G920" s="130"/>
      <c r="H920" s="119"/>
      <c r="I920" s="119"/>
      <c r="J920" s="228"/>
      <c r="K920" s="22"/>
    </row>
    <row r="921" spans="1:11" ht="16" thickTop="1" x14ac:dyDescent="0.35">
      <c r="A921" s="11" t="s">
        <v>146</v>
      </c>
      <c r="B921" s="66"/>
      <c r="C921" s="66"/>
      <c r="D921" s="66"/>
      <c r="E921" s="117"/>
      <c r="F921" s="65" t="s">
        <v>135</v>
      </c>
      <c r="G921" s="66"/>
      <c r="H921" s="66"/>
      <c r="I921" s="66"/>
      <c r="J921" s="66">
        <f>J21</f>
        <v>0</v>
      </c>
      <c r="K921" s="22"/>
    </row>
    <row r="922" spans="1:11" x14ac:dyDescent="0.35">
      <c r="A922" s="16" t="s">
        <v>7</v>
      </c>
      <c r="F922" s="17" t="s">
        <v>87</v>
      </c>
      <c r="K922" s="22"/>
    </row>
    <row r="923" spans="1:11" x14ac:dyDescent="0.35">
      <c r="A923" s="17" t="s">
        <v>11</v>
      </c>
      <c r="F923" s="17" t="s">
        <v>40</v>
      </c>
      <c r="K923" s="22"/>
    </row>
    <row r="924" spans="1:11" x14ac:dyDescent="0.35">
      <c r="A924" s="17" t="s">
        <v>13</v>
      </c>
      <c r="F924" s="17" t="s">
        <v>46</v>
      </c>
      <c r="K924" s="22"/>
    </row>
    <row r="925" spans="1:11" x14ac:dyDescent="0.35">
      <c r="A925" s="17" t="s">
        <v>15</v>
      </c>
      <c r="F925" s="18" t="s">
        <v>82</v>
      </c>
      <c r="K925" s="22"/>
    </row>
    <row r="926" spans="1:11" x14ac:dyDescent="0.35">
      <c r="A926" s="11"/>
      <c r="B926" s="19" t="s">
        <v>21</v>
      </c>
      <c r="F926" s="11"/>
      <c r="K926" s="22"/>
    </row>
    <row r="927" spans="1:11" x14ac:dyDescent="0.35">
      <c r="A927" s="7" t="s">
        <v>122</v>
      </c>
      <c r="B927" s="7"/>
      <c r="C927" s="7" t="s">
        <v>62</v>
      </c>
      <c r="D927" s="7"/>
      <c r="E927" s="7"/>
      <c r="F927" s="7"/>
      <c r="G927" s="7"/>
      <c r="H927" s="7"/>
      <c r="I927" s="7"/>
      <c r="J927" s="7"/>
      <c r="K927" s="22"/>
    </row>
    <row r="928" spans="1:11" x14ac:dyDescent="0.35">
      <c r="A928" s="7" t="s">
        <v>206</v>
      </c>
      <c r="B928" s="5" t="s">
        <v>66</v>
      </c>
      <c r="C928" s="5" t="s">
        <v>179</v>
      </c>
      <c r="D928" s="5" t="s">
        <v>208</v>
      </c>
      <c r="E928" s="5" t="s">
        <v>49</v>
      </c>
      <c r="F928" s="5" t="s">
        <v>207</v>
      </c>
      <c r="G928" s="20" t="s">
        <v>33</v>
      </c>
      <c r="H928" s="20" t="s">
        <v>251</v>
      </c>
      <c r="I928" s="20" t="s">
        <v>57</v>
      </c>
      <c r="J928" s="20" t="s">
        <v>261</v>
      </c>
      <c r="K928" s="22" t="s">
        <v>152</v>
      </c>
    </row>
    <row r="929" spans="1:12" x14ac:dyDescent="0.35">
      <c r="A929" s="76"/>
      <c r="B929" s="76"/>
      <c r="C929" s="76"/>
      <c r="D929" s="76"/>
      <c r="E929" s="76"/>
      <c r="F929" s="76"/>
      <c r="G929" s="76"/>
      <c r="H929" s="76"/>
      <c r="I929" s="76"/>
      <c r="J929" s="76"/>
      <c r="K929" s="86">
        <f t="shared" ref="K929:K960" si="24">SUM(G929:J929)</f>
        <v>0</v>
      </c>
      <c r="L929" s="66"/>
    </row>
    <row r="930" spans="1:12" x14ac:dyDescent="0.35">
      <c r="A930" s="76"/>
      <c r="B930" s="76"/>
      <c r="C930" s="76"/>
      <c r="D930" s="76"/>
      <c r="E930" s="76"/>
      <c r="F930" s="76"/>
      <c r="G930" s="76"/>
      <c r="H930" s="76"/>
      <c r="I930" s="76"/>
      <c r="J930" s="76"/>
      <c r="K930" s="86">
        <f t="shared" si="24"/>
        <v>0</v>
      </c>
      <c r="L930" s="66"/>
    </row>
    <row r="931" spans="1:12" x14ac:dyDescent="0.35">
      <c r="A931" s="76"/>
      <c r="B931" s="76"/>
      <c r="C931" s="76"/>
      <c r="D931" s="76"/>
      <c r="E931" s="76"/>
      <c r="F931" s="76"/>
      <c r="G931" s="76"/>
      <c r="H931" s="76"/>
      <c r="I931" s="76"/>
      <c r="J931" s="76"/>
      <c r="K931" s="86">
        <f t="shared" si="24"/>
        <v>0</v>
      </c>
      <c r="L931" s="66"/>
    </row>
    <row r="932" spans="1:12" x14ac:dyDescent="0.35">
      <c r="A932" s="76"/>
      <c r="B932" s="76"/>
      <c r="C932" s="76"/>
      <c r="D932" s="76"/>
      <c r="E932" s="76"/>
      <c r="F932" s="76"/>
      <c r="G932" s="76"/>
      <c r="H932" s="76"/>
      <c r="I932" s="76"/>
      <c r="J932" s="76"/>
      <c r="K932" s="86">
        <f t="shared" si="24"/>
        <v>0</v>
      </c>
      <c r="L932" s="66"/>
    </row>
    <row r="933" spans="1:12" x14ac:dyDescent="0.35">
      <c r="A933" s="76"/>
      <c r="B933" s="76"/>
      <c r="C933" s="76"/>
      <c r="D933" s="76"/>
      <c r="E933" s="76"/>
      <c r="F933" s="76"/>
      <c r="G933" s="76"/>
      <c r="H933" s="76"/>
      <c r="I933" s="76"/>
      <c r="J933" s="76"/>
      <c r="K933" s="86">
        <f t="shared" si="24"/>
        <v>0</v>
      </c>
      <c r="L933" s="66"/>
    </row>
    <row r="934" spans="1:12" x14ac:dyDescent="0.35">
      <c r="A934" s="75"/>
      <c r="B934" s="77"/>
      <c r="C934" s="77"/>
      <c r="D934" s="77"/>
      <c r="E934" s="77"/>
      <c r="F934" s="77"/>
      <c r="G934" s="77"/>
      <c r="H934" s="77"/>
      <c r="I934" s="77"/>
      <c r="J934" s="77"/>
      <c r="K934" s="86">
        <f t="shared" si="24"/>
        <v>0</v>
      </c>
      <c r="L934" s="66"/>
    </row>
    <row r="935" spans="1:12" x14ac:dyDescent="0.35">
      <c r="A935" s="75"/>
      <c r="B935" s="77"/>
      <c r="C935" s="77"/>
      <c r="D935" s="77"/>
      <c r="E935" s="77"/>
      <c r="F935" s="77"/>
      <c r="G935" s="77"/>
      <c r="H935" s="77"/>
      <c r="I935" s="77"/>
      <c r="J935" s="77"/>
      <c r="K935" s="86">
        <f t="shared" si="24"/>
        <v>0</v>
      </c>
      <c r="L935" s="66"/>
    </row>
    <row r="936" spans="1:12" x14ac:dyDescent="0.35">
      <c r="A936" s="75"/>
      <c r="B936" s="77"/>
      <c r="C936" s="77"/>
      <c r="D936" s="77"/>
      <c r="E936" s="77"/>
      <c r="F936" s="77"/>
      <c r="G936" s="77"/>
      <c r="H936" s="77"/>
      <c r="I936" s="77"/>
      <c r="J936" s="77"/>
      <c r="K936" s="86">
        <f t="shared" si="24"/>
        <v>0</v>
      </c>
      <c r="L936" s="66"/>
    </row>
    <row r="937" spans="1:12" x14ac:dyDescent="0.35">
      <c r="A937" s="75"/>
      <c r="B937" s="77"/>
      <c r="C937" s="77"/>
      <c r="D937" s="77"/>
      <c r="E937" s="77"/>
      <c r="F937" s="77"/>
      <c r="G937" s="77"/>
      <c r="H937" s="77"/>
      <c r="I937" s="77"/>
      <c r="J937" s="77"/>
      <c r="K937" s="86">
        <f t="shared" si="24"/>
        <v>0</v>
      </c>
      <c r="L937" s="66"/>
    </row>
    <row r="938" spans="1:12" x14ac:dyDescent="0.35">
      <c r="A938" s="75"/>
      <c r="B938" s="77"/>
      <c r="C938" s="77"/>
      <c r="D938" s="77"/>
      <c r="E938" s="77"/>
      <c r="F938" s="77"/>
      <c r="G938" s="77"/>
      <c r="H938" s="77"/>
      <c r="I938" s="77"/>
      <c r="J938" s="77"/>
      <c r="K938" s="86">
        <f t="shared" si="24"/>
        <v>0</v>
      </c>
      <c r="L938" s="66"/>
    </row>
    <row r="939" spans="1:12" x14ac:dyDescent="0.35">
      <c r="A939" s="75"/>
      <c r="B939" s="77"/>
      <c r="C939" s="77"/>
      <c r="D939" s="77"/>
      <c r="E939" s="77"/>
      <c r="F939" s="77"/>
      <c r="G939" s="77"/>
      <c r="H939" s="77"/>
      <c r="I939" s="77"/>
      <c r="J939" s="77"/>
      <c r="K939" s="86">
        <f t="shared" si="24"/>
        <v>0</v>
      </c>
      <c r="L939" s="66"/>
    </row>
    <row r="940" spans="1:12" x14ac:dyDescent="0.35">
      <c r="A940" s="75"/>
      <c r="B940" s="77"/>
      <c r="C940" s="77"/>
      <c r="D940" s="77"/>
      <c r="E940" s="77"/>
      <c r="F940" s="77"/>
      <c r="G940" s="77"/>
      <c r="H940" s="77"/>
      <c r="I940" s="77"/>
      <c r="J940" s="77"/>
      <c r="K940" s="86">
        <f t="shared" si="24"/>
        <v>0</v>
      </c>
      <c r="L940" s="66"/>
    </row>
    <row r="941" spans="1:12" x14ac:dyDescent="0.35">
      <c r="A941" s="75"/>
      <c r="B941" s="77"/>
      <c r="C941" s="77"/>
      <c r="D941" s="77"/>
      <c r="E941" s="77"/>
      <c r="F941" s="77"/>
      <c r="G941" s="77"/>
      <c r="H941" s="77"/>
      <c r="I941" s="77"/>
      <c r="J941" s="77"/>
      <c r="K941" s="86">
        <f t="shared" si="24"/>
        <v>0</v>
      </c>
      <c r="L941" s="66"/>
    </row>
    <row r="942" spans="1:12" x14ac:dyDescent="0.35">
      <c r="A942" s="75"/>
      <c r="B942" s="77"/>
      <c r="C942" s="77"/>
      <c r="D942" s="77"/>
      <c r="E942" s="77"/>
      <c r="F942" s="77"/>
      <c r="G942" s="77"/>
      <c r="H942" s="77"/>
      <c r="I942" s="77"/>
      <c r="J942" s="77"/>
      <c r="K942" s="86">
        <f t="shared" si="24"/>
        <v>0</v>
      </c>
      <c r="L942" s="66"/>
    </row>
    <row r="943" spans="1:12" x14ac:dyDescent="0.35">
      <c r="A943" s="75"/>
      <c r="B943" s="77"/>
      <c r="C943" s="77"/>
      <c r="D943" s="77"/>
      <c r="E943" s="77"/>
      <c r="F943" s="77"/>
      <c r="G943" s="77"/>
      <c r="H943" s="77"/>
      <c r="I943" s="77"/>
      <c r="J943" s="77"/>
      <c r="K943" s="86">
        <f t="shared" si="24"/>
        <v>0</v>
      </c>
      <c r="L943" s="66"/>
    </row>
    <row r="944" spans="1:12" x14ac:dyDescent="0.35">
      <c r="A944" s="75"/>
      <c r="B944" s="77"/>
      <c r="C944" s="77"/>
      <c r="D944" s="77"/>
      <c r="E944" s="77"/>
      <c r="F944" s="77"/>
      <c r="G944" s="77"/>
      <c r="H944" s="77"/>
      <c r="I944" s="77"/>
      <c r="J944" s="77"/>
      <c r="K944" s="86">
        <f t="shared" si="24"/>
        <v>0</v>
      </c>
      <c r="L944" s="66"/>
    </row>
    <row r="945" spans="1:12" x14ac:dyDescent="0.35">
      <c r="A945" s="75"/>
      <c r="B945" s="77"/>
      <c r="C945" s="77"/>
      <c r="D945" s="77"/>
      <c r="E945" s="77"/>
      <c r="F945" s="77"/>
      <c r="G945" s="77"/>
      <c r="H945" s="77"/>
      <c r="I945" s="77"/>
      <c r="J945" s="77"/>
      <c r="K945" s="86">
        <f t="shared" si="24"/>
        <v>0</v>
      </c>
      <c r="L945" s="66"/>
    </row>
    <row r="946" spans="1:12" x14ac:dyDescent="0.35">
      <c r="A946" s="75"/>
      <c r="B946" s="77"/>
      <c r="C946" s="77"/>
      <c r="D946" s="77"/>
      <c r="E946" s="77"/>
      <c r="F946" s="77"/>
      <c r="G946" s="77"/>
      <c r="H946" s="77"/>
      <c r="I946" s="77"/>
      <c r="J946" s="77"/>
      <c r="K946" s="86">
        <f t="shared" si="24"/>
        <v>0</v>
      </c>
      <c r="L946" s="66"/>
    </row>
    <row r="947" spans="1:12" x14ac:dyDescent="0.35">
      <c r="A947" s="75"/>
      <c r="B947" s="77"/>
      <c r="C947" s="77"/>
      <c r="D947" s="77"/>
      <c r="E947" s="77"/>
      <c r="F947" s="77"/>
      <c r="G947" s="77"/>
      <c r="H947" s="77"/>
      <c r="I947" s="77"/>
      <c r="J947" s="77"/>
      <c r="K947" s="86">
        <f t="shared" si="24"/>
        <v>0</v>
      </c>
      <c r="L947" s="66"/>
    </row>
    <row r="948" spans="1:12" x14ac:dyDescent="0.35">
      <c r="A948" s="75"/>
      <c r="B948" s="77"/>
      <c r="C948" s="77"/>
      <c r="D948" s="77"/>
      <c r="E948" s="77"/>
      <c r="F948" s="77"/>
      <c r="G948" s="77"/>
      <c r="H948" s="77"/>
      <c r="I948" s="77"/>
      <c r="J948" s="77"/>
      <c r="K948" s="86">
        <f t="shared" si="24"/>
        <v>0</v>
      </c>
      <c r="L948" s="66"/>
    </row>
    <row r="949" spans="1:12" x14ac:dyDescent="0.35">
      <c r="A949" s="75"/>
      <c r="B949" s="77"/>
      <c r="C949" s="77"/>
      <c r="D949" s="77"/>
      <c r="E949" s="77"/>
      <c r="F949" s="77"/>
      <c r="G949" s="77"/>
      <c r="H949" s="77"/>
      <c r="I949" s="77"/>
      <c r="J949" s="77"/>
      <c r="K949" s="86">
        <f t="shared" si="24"/>
        <v>0</v>
      </c>
      <c r="L949" s="66"/>
    </row>
    <row r="950" spans="1:12" x14ac:dyDescent="0.35">
      <c r="A950" s="75"/>
      <c r="B950" s="77"/>
      <c r="C950" s="77"/>
      <c r="D950" s="77"/>
      <c r="E950" s="77"/>
      <c r="F950" s="77"/>
      <c r="G950" s="77"/>
      <c r="H950" s="77"/>
      <c r="I950" s="77"/>
      <c r="J950" s="77"/>
      <c r="K950" s="86">
        <f t="shared" si="24"/>
        <v>0</v>
      </c>
      <c r="L950" s="66"/>
    </row>
    <row r="951" spans="1:12" x14ac:dyDescent="0.35">
      <c r="A951" s="75"/>
      <c r="B951" s="77"/>
      <c r="C951" s="77"/>
      <c r="D951" s="77"/>
      <c r="E951" s="77"/>
      <c r="F951" s="77"/>
      <c r="G951" s="77"/>
      <c r="H951" s="77"/>
      <c r="I951" s="77"/>
      <c r="J951" s="77"/>
      <c r="K951" s="86">
        <f t="shared" si="24"/>
        <v>0</v>
      </c>
      <c r="L951" s="66"/>
    </row>
    <row r="952" spans="1:12" x14ac:dyDescent="0.35">
      <c r="A952" s="75"/>
      <c r="B952" s="77"/>
      <c r="C952" s="77"/>
      <c r="D952" s="77"/>
      <c r="E952" s="77"/>
      <c r="F952" s="77"/>
      <c r="G952" s="77"/>
      <c r="H952" s="77"/>
      <c r="I952" s="77"/>
      <c r="J952" s="77"/>
      <c r="K952" s="86">
        <f t="shared" si="24"/>
        <v>0</v>
      </c>
      <c r="L952" s="66"/>
    </row>
    <row r="953" spans="1:12" x14ac:dyDescent="0.35">
      <c r="A953" s="75"/>
      <c r="B953" s="77"/>
      <c r="C953" s="77"/>
      <c r="D953" s="77"/>
      <c r="E953" s="77"/>
      <c r="F953" s="77"/>
      <c r="G953" s="77"/>
      <c r="H953" s="77"/>
      <c r="I953" s="77"/>
      <c r="J953" s="77"/>
      <c r="K953" s="86">
        <f t="shared" si="24"/>
        <v>0</v>
      </c>
      <c r="L953" s="66"/>
    </row>
    <row r="954" spans="1:12" x14ac:dyDescent="0.35">
      <c r="A954" s="75"/>
      <c r="B954" s="77"/>
      <c r="C954" s="77"/>
      <c r="D954" s="77"/>
      <c r="E954" s="77"/>
      <c r="F954" s="77"/>
      <c r="G954" s="77"/>
      <c r="H954" s="77"/>
      <c r="I954" s="77"/>
      <c r="J954" s="77"/>
      <c r="K954" s="86">
        <f t="shared" si="24"/>
        <v>0</v>
      </c>
      <c r="L954" s="66"/>
    </row>
    <row r="955" spans="1:12" x14ac:dyDescent="0.35">
      <c r="A955" s="75"/>
      <c r="B955" s="77"/>
      <c r="C955" s="77"/>
      <c r="D955" s="77"/>
      <c r="E955" s="77"/>
      <c r="F955" s="77"/>
      <c r="G955" s="77"/>
      <c r="H955" s="77"/>
      <c r="I955" s="77"/>
      <c r="J955" s="77"/>
      <c r="K955" s="86">
        <f t="shared" si="24"/>
        <v>0</v>
      </c>
      <c r="L955" s="66"/>
    </row>
    <row r="956" spans="1:12" x14ac:dyDescent="0.35">
      <c r="A956" s="75"/>
      <c r="B956" s="77"/>
      <c r="C956" s="77"/>
      <c r="D956" s="77"/>
      <c r="E956" s="77"/>
      <c r="F956" s="77"/>
      <c r="G956" s="77"/>
      <c r="H956" s="77"/>
      <c r="I956" s="77"/>
      <c r="J956" s="77"/>
      <c r="K956" s="86">
        <f t="shared" si="24"/>
        <v>0</v>
      </c>
      <c r="L956" s="66"/>
    </row>
    <row r="957" spans="1:12" x14ac:dyDescent="0.35">
      <c r="A957" s="75"/>
      <c r="B957" s="77"/>
      <c r="C957" s="77"/>
      <c r="D957" s="77"/>
      <c r="E957" s="77"/>
      <c r="F957" s="77"/>
      <c r="G957" s="77"/>
      <c r="H957" s="77"/>
      <c r="I957" s="77"/>
      <c r="J957" s="77"/>
      <c r="K957" s="86">
        <f t="shared" si="24"/>
        <v>0</v>
      </c>
      <c r="L957" s="66"/>
    </row>
    <row r="958" spans="1:12" x14ac:dyDescent="0.35">
      <c r="A958" s="75"/>
      <c r="B958" s="77"/>
      <c r="C958" s="77"/>
      <c r="D958" s="77"/>
      <c r="E958" s="77"/>
      <c r="F958" s="77"/>
      <c r="G958" s="77"/>
      <c r="H958" s="77"/>
      <c r="I958" s="77"/>
      <c r="J958" s="77"/>
      <c r="K958" s="86">
        <f t="shared" si="24"/>
        <v>0</v>
      </c>
      <c r="L958" s="66"/>
    </row>
    <row r="959" spans="1:12" x14ac:dyDescent="0.35">
      <c r="A959" s="75"/>
      <c r="B959" s="77"/>
      <c r="C959" s="77"/>
      <c r="D959" s="77"/>
      <c r="E959" s="77"/>
      <c r="F959" s="77"/>
      <c r="G959" s="77"/>
      <c r="H959" s="77"/>
      <c r="I959" s="77"/>
      <c r="J959" s="77"/>
      <c r="K959" s="86">
        <f t="shared" si="24"/>
        <v>0</v>
      </c>
      <c r="L959" s="66"/>
    </row>
    <row r="960" spans="1:12" x14ac:dyDescent="0.35">
      <c r="A960" s="75"/>
      <c r="B960" s="77"/>
      <c r="C960" s="77"/>
      <c r="D960" s="77"/>
      <c r="E960" s="77"/>
      <c r="F960" s="77"/>
      <c r="G960" s="77"/>
      <c r="H960" s="77"/>
      <c r="I960" s="77"/>
      <c r="J960" s="77"/>
      <c r="K960" s="86">
        <f t="shared" si="24"/>
        <v>0</v>
      </c>
      <c r="L960" s="66"/>
    </row>
    <row r="961" spans="1:12" x14ac:dyDescent="0.35">
      <c r="A961" s="75"/>
      <c r="B961" s="77"/>
      <c r="C961" s="77"/>
      <c r="D961" s="77"/>
      <c r="E961" s="77"/>
      <c r="F961" s="77"/>
      <c r="G961" s="77"/>
      <c r="H961" s="77"/>
      <c r="I961" s="77"/>
      <c r="J961" s="77"/>
      <c r="K961" s="86">
        <f t="shared" ref="K961:K992" si="25">SUM(G961:J961)</f>
        <v>0</v>
      </c>
      <c r="L961" s="66"/>
    </row>
    <row r="962" spans="1:12" x14ac:dyDescent="0.35">
      <c r="A962" s="75"/>
      <c r="B962" s="77"/>
      <c r="C962" s="77"/>
      <c r="D962" s="77"/>
      <c r="E962" s="77"/>
      <c r="F962" s="77"/>
      <c r="G962" s="77"/>
      <c r="H962" s="77"/>
      <c r="I962" s="77"/>
      <c r="J962" s="77"/>
      <c r="K962" s="86">
        <f t="shared" si="25"/>
        <v>0</v>
      </c>
      <c r="L962" s="66"/>
    </row>
    <row r="963" spans="1:12" x14ac:dyDescent="0.35">
      <c r="A963" s="75"/>
      <c r="B963" s="77"/>
      <c r="C963" s="77"/>
      <c r="D963" s="77"/>
      <c r="E963" s="77"/>
      <c r="F963" s="77"/>
      <c r="G963" s="77"/>
      <c r="H963" s="77"/>
      <c r="I963" s="77"/>
      <c r="J963" s="77"/>
      <c r="K963" s="86">
        <f t="shared" si="25"/>
        <v>0</v>
      </c>
      <c r="L963" s="66"/>
    </row>
    <row r="964" spans="1:12" x14ac:dyDescent="0.35">
      <c r="A964" s="75"/>
      <c r="B964" s="77"/>
      <c r="C964" s="77"/>
      <c r="D964" s="77"/>
      <c r="E964" s="77"/>
      <c r="F964" s="77"/>
      <c r="G964" s="77"/>
      <c r="H964" s="77"/>
      <c r="I964" s="77"/>
      <c r="J964" s="77"/>
      <c r="K964" s="86">
        <f t="shared" si="25"/>
        <v>0</v>
      </c>
      <c r="L964" s="66"/>
    </row>
    <row r="965" spans="1:12" x14ac:dyDescent="0.35">
      <c r="A965" s="75"/>
      <c r="B965" s="77"/>
      <c r="C965" s="77"/>
      <c r="D965" s="77"/>
      <c r="E965" s="77"/>
      <c r="F965" s="77"/>
      <c r="G965" s="77"/>
      <c r="H965" s="77"/>
      <c r="I965" s="77"/>
      <c r="J965" s="77"/>
      <c r="K965" s="86">
        <f t="shared" si="25"/>
        <v>0</v>
      </c>
      <c r="L965" s="66"/>
    </row>
    <row r="966" spans="1:12" x14ac:dyDescent="0.35">
      <c r="A966" s="75"/>
      <c r="B966" s="77"/>
      <c r="C966" s="77"/>
      <c r="D966" s="77"/>
      <c r="E966" s="77"/>
      <c r="F966" s="77"/>
      <c r="G966" s="77"/>
      <c r="H966" s="77"/>
      <c r="I966" s="77"/>
      <c r="J966" s="77"/>
      <c r="K966" s="86">
        <f t="shared" si="25"/>
        <v>0</v>
      </c>
      <c r="L966" s="66"/>
    </row>
    <row r="967" spans="1:12" x14ac:dyDescent="0.35">
      <c r="A967" s="75"/>
      <c r="B967" s="77"/>
      <c r="C967" s="77"/>
      <c r="D967" s="77"/>
      <c r="E967" s="77"/>
      <c r="F967" s="77"/>
      <c r="G967" s="77"/>
      <c r="H967" s="77"/>
      <c r="I967" s="77"/>
      <c r="J967" s="77"/>
      <c r="K967" s="86">
        <f t="shared" si="25"/>
        <v>0</v>
      </c>
      <c r="L967" s="66"/>
    </row>
    <row r="968" spans="1:12" x14ac:dyDescent="0.35">
      <c r="A968" s="75"/>
      <c r="B968" s="77"/>
      <c r="C968" s="77"/>
      <c r="D968" s="77"/>
      <c r="E968" s="77"/>
      <c r="F968" s="77"/>
      <c r="G968" s="77"/>
      <c r="H968" s="77"/>
      <c r="I968" s="77"/>
      <c r="J968" s="77"/>
      <c r="K968" s="86">
        <f t="shared" si="25"/>
        <v>0</v>
      </c>
      <c r="L968" s="66"/>
    </row>
    <row r="969" spans="1:12" x14ac:dyDescent="0.35">
      <c r="A969" s="75"/>
      <c r="B969" s="77"/>
      <c r="C969" s="77"/>
      <c r="D969" s="77"/>
      <c r="E969" s="77"/>
      <c r="F969" s="77"/>
      <c r="G969" s="77"/>
      <c r="H969" s="77"/>
      <c r="I969" s="77"/>
      <c r="J969" s="77"/>
      <c r="K969" s="86">
        <f t="shared" si="25"/>
        <v>0</v>
      </c>
      <c r="L969" s="66"/>
    </row>
    <row r="970" spans="1:12" x14ac:dyDescent="0.35">
      <c r="A970" s="75"/>
      <c r="B970" s="77"/>
      <c r="C970" s="77"/>
      <c r="D970" s="77"/>
      <c r="E970" s="77"/>
      <c r="F970" s="77"/>
      <c r="G970" s="77"/>
      <c r="H970" s="77"/>
      <c r="I970" s="77"/>
      <c r="J970" s="77"/>
      <c r="K970" s="86">
        <f t="shared" si="25"/>
        <v>0</v>
      </c>
      <c r="L970" s="66"/>
    </row>
    <row r="971" spans="1:12" x14ac:dyDescent="0.35">
      <c r="A971" s="75"/>
      <c r="B971" s="77"/>
      <c r="C971" s="77"/>
      <c r="D971" s="77"/>
      <c r="E971" s="77"/>
      <c r="F971" s="77"/>
      <c r="G971" s="77"/>
      <c r="H971" s="77"/>
      <c r="I971" s="77"/>
      <c r="J971" s="77"/>
      <c r="K971" s="86">
        <f t="shared" si="25"/>
        <v>0</v>
      </c>
      <c r="L971" s="66"/>
    </row>
    <row r="972" spans="1:12" x14ac:dyDescent="0.35">
      <c r="A972" s="75"/>
      <c r="B972" s="77"/>
      <c r="C972" s="77"/>
      <c r="D972" s="77"/>
      <c r="E972" s="77"/>
      <c r="F972" s="77"/>
      <c r="G972" s="77"/>
      <c r="H972" s="77"/>
      <c r="I972" s="77"/>
      <c r="J972" s="77"/>
      <c r="K972" s="86">
        <f t="shared" si="25"/>
        <v>0</v>
      </c>
      <c r="L972" s="66"/>
    </row>
    <row r="973" spans="1:12" x14ac:dyDescent="0.35">
      <c r="A973" s="75"/>
      <c r="B973" s="77"/>
      <c r="C973" s="77"/>
      <c r="D973" s="77"/>
      <c r="E973" s="77"/>
      <c r="F973" s="77"/>
      <c r="G973" s="77"/>
      <c r="H973" s="77"/>
      <c r="I973" s="77"/>
      <c r="J973" s="77"/>
      <c r="K973" s="86">
        <f t="shared" si="25"/>
        <v>0</v>
      </c>
      <c r="L973" s="66"/>
    </row>
    <row r="974" spans="1:12" x14ac:dyDescent="0.35">
      <c r="A974" s="75"/>
      <c r="B974" s="77"/>
      <c r="C974" s="77"/>
      <c r="D974" s="77"/>
      <c r="E974" s="77"/>
      <c r="F974" s="77"/>
      <c r="G974" s="77"/>
      <c r="H974" s="77"/>
      <c r="I974" s="77"/>
      <c r="J974" s="77"/>
      <c r="K974" s="86">
        <f t="shared" si="25"/>
        <v>0</v>
      </c>
      <c r="L974" s="66"/>
    </row>
    <row r="975" spans="1:12" x14ac:dyDescent="0.35">
      <c r="A975" s="75"/>
      <c r="B975" s="77"/>
      <c r="C975" s="77"/>
      <c r="D975" s="77"/>
      <c r="E975" s="77"/>
      <c r="F975" s="77"/>
      <c r="G975" s="77"/>
      <c r="H975" s="77"/>
      <c r="I975" s="77"/>
      <c r="J975" s="77"/>
      <c r="K975" s="86">
        <f t="shared" si="25"/>
        <v>0</v>
      </c>
      <c r="L975" s="66"/>
    </row>
    <row r="976" spans="1:12" x14ac:dyDescent="0.35">
      <c r="A976" s="75"/>
      <c r="B976" s="77"/>
      <c r="C976" s="77"/>
      <c r="D976" s="77"/>
      <c r="E976" s="77"/>
      <c r="F976" s="77"/>
      <c r="G976" s="77"/>
      <c r="H976" s="77"/>
      <c r="I976" s="77"/>
      <c r="J976" s="77"/>
      <c r="K976" s="86">
        <f t="shared" si="25"/>
        <v>0</v>
      </c>
      <c r="L976" s="66"/>
    </row>
    <row r="977" spans="1:12" x14ac:dyDescent="0.35">
      <c r="A977" s="75"/>
      <c r="B977" s="77"/>
      <c r="C977" s="77"/>
      <c r="D977" s="77"/>
      <c r="E977" s="77"/>
      <c r="F977" s="77"/>
      <c r="G977" s="77"/>
      <c r="H977" s="77"/>
      <c r="I977" s="77"/>
      <c r="J977" s="77"/>
      <c r="K977" s="86">
        <f t="shared" si="25"/>
        <v>0</v>
      </c>
      <c r="L977" s="66"/>
    </row>
    <row r="978" spans="1:12" x14ac:dyDescent="0.35">
      <c r="A978" s="75"/>
      <c r="B978" s="77"/>
      <c r="C978" s="77"/>
      <c r="D978" s="77"/>
      <c r="E978" s="77"/>
      <c r="F978" s="77"/>
      <c r="G978" s="77"/>
      <c r="H978" s="77"/>
      <c r="I978" s="77"/>
      <c r="J978" s="77"/>
      <c r="K978" s="86">
        <f t="shared" si="25"/>
        <v>0</v>
      </c>
      <c r="L978" s="66"/>
    </row>
    <row r="979" spans="1:12" x14ac:dyDescent="0.35">
      <c r="A979" s="75"/>
      <c r="B979" s="77"/>
      <c r="C979" s="77"/>
      <c r="D979" s="77"/>
      <c r="E979" s="77"/>
      <c r="F979" s="77"/>
      <c r="G979" s="77"/>
      <c r="H979" s="77"/>
      <c r="I979" s="77"/>
      <c r="J979" s="77"/>
      <c r="K979" s="86">
        <f t="shared" si="25"/>
        <v>0</v>
      </c>
      <c r="L979" s="66"/>
    </row>
    <row r="980" spans="1:12" x14ac:dyDescent="0.35">
      <c r="A980" s="75"/>
      <c r="B980" s="77"/>
      <c r="C980" s="77"/>
      <c r="D980" s="77"/>
      <c r="E980" s="77"/>
      <c r="F980" s="77"/>
      <c r="G980" s="77"/>
      <c r="H980" s="77"/>
      <c r="I980" s="77"/>
      <c r="J980" s="77"/>
      <c r="K980" s="86">
        <f t="shared" si="25"/>
        <v>0</v>
      </c>
      <c r="L980" s="66"/>
    </row>
    <row r="981" spans="1:12" x14ac:dyDescent="0.35">
      <c r="A981" s="75"/>
      <c r="B981" s="77"/>
      <c r="C981" s="77"/>
      <c r="D981" s="77"/>
      <c r="E981" s="77"/>
      <c r="F981" s="77"/>
      <c r="G981" s="77"/>
      <c r="H981" s="77"/>
      <c r="I981" s="77"/>
      <c r="J981" s="77"/>
      <c r="K981" s="86">
        <f t="shared" si="25"/>
        <v>0</v>
      </c>
      <c r="L981" s="66"/>
    </row>
    <row r="982" spans="1:12" x14ac:dyDescent="0.35">
      <c r="A982" s="75"/>
      <c r="B982" s="77"/>
      <c r="C982" s="77"/>
      <c r="D982" s="77"/>
      <c r="E982" s="77"/>
      <c r="F982" s="77"/>
      <c r="G982" s="77"/>
      <c r="H982" s="77"/>
      <c r="I982" s="77"/>
      <c r="J982" s="77"/>
      <c r="K982" s="86">
        <f t="shared" si="25"/>
        <v>0</v>
      </c>
      <c r="L982" s="66"/>
    </row>
    <row r="983" spans="1:12" x14ac:dyDescent="0.35">
      <c r="A983" s="75"/>
      <c r="B983" s="77"/>
      <c r="C983" s="77"/>
      <c r="D983" s="77"/>
      <c r="E983" s="77"/>
      <c r="F983" s="77"/>
      <c r="G983" s="77"/>
      <c r="H983" s="77"/>
      <c r="I983" s="77"/>
      <c r="J983" s="77"/>
      <c r="K983" s="86">
        <f t="shared" si="25"/>
        <v>0</v>
      </c>
      <c r="L983" s="66"/>
    </row>
    <row r="984" spans="1:12" x14ac:dyDescent="0.35">
      <c r="A984" s="75"/>
      <c r="B984" s="77"/>
      <c r="C984" s="77"/>
      <c r="D984" s="77"/>
      <c r="E984" s="77"/>
      <c r="F984" s="77"/>
      <c r="G984" s="77"/>
      <c r="H984" s="77"/>
      <c r="I984" s="77"/>
      <c r="J984" s="77"/>
      <c r="K984" s="86">
        <f t="shared" si="25"/>
        <v>0</v>
      </c>
      <c r="L984" s="66"/>
    </row>
    <row r="985" spans="1:12" x14ac:dyDescent="0.35">
      <c r="A985" s="75"/>
      <c r="B985" s="77"/>
      <c r="C985" s="77"/>
      <c r="D985" s="77"/>
      <c r="E985" s="77"/>
      <c r="F985" s="77"/>
      <c r="G985" s="77"/>
      <c r="H985" s="77"/>
      <c r="I985" s="77"/>
      <c r="J985" s="77"/>
      <c r="K985" s="86">
        <f t="shared" si="25"/>
        <v>0</v>
      </c>
      <c r="L985" s="66"/>
    </row>
    <row r="986" spans="1:12" x14ac:dyDescent="0.35">
      <c r="A986" s="75"/>
      <c r="B986" s="77"/>
      <c r="C986" s="77"/>
      <c r="D986" s="77"/>
      <c r="E986" s="77"/>
      <c r="F986" s="77"/>
      <c r="G986" s="77"/>
      <c r="H986" s="77"/>
      <c r="I986" s="77"/>
      <c r="J986" s="77"/>
      <c r="K986" s="86">
        <f t="shared" si="25"/>
        <v>0</v>
      </c>
      <c r="L986" s="66"/>
    </row>
    <row r="987" spans="1:12" x14ac:dyDescent="0.35">
      <c r="A987" s="75"/>
      <c r="B987" s="77"/>
      <c r="C987" s="77"/>
      <c r="D987" s="77"/>
      <c r="E987" s="77"/>
      <c r="F987" s="77"/>
      <c r="G987" s="77"/>
      <c r="H987" s="77"/>
      <c r="I987" s="77"/>
      <c r="J987" s="77"/>
      <c r="K987" s="86">
        <f t="shared" si="25"/>
        <v>0</v>
      </c>
      <c r="L987" s="66"/>
    </row>
    <row r="988" spans="1:12" x14ac:dyDescent="0.35">
      <c r="A988" s="75"/>
      <c r="B988" s="77"/>
      <c r="C988" s="77"/>
      <c r="D988" s="77"/>
      <c r="E988" s="77"/>
      <c r="F988" s="77"/>
      <c r="G988" s="77"/>
      <c r="H988" s="77"/>
      <c r="I988" s="77"/>
      <c r="J988" s="77"/>
      <c r="K988" s="86">
        <f t="shared" si="25"/>
        <v>0</v>
      </c>
      <c r="L988" s="66"/>
    </row>
    <row r="989" spans="1:12" x14ac:dyDescent="0.35">
      <c r="A989" s="75"/>
      <c r="B989" s="77"/>
      <c r="C989" s="77"/>
      <c r="D989" s="77"/>
      <c r="E989" s="77"/>
      <c r="F989" s="77"/>
      <c r="G989" s="77"/>
      <c r="H989" s="77"/>
      <c r="I989" s="77"/>
      <c r="J989" s="77"/>
      <c r="K989" s="86">
        <f t="shared" si="25"/>
        <v>0</v>
      </c>
      <c r="L989" s="66"/>
    </row>
    <row r="990" spans="1:12" x14ac:dyDescent="0.35">
      <c r="A990" s="75"/>
      <c r="B990" s="77"/>
      <c r="C990" s="77"/>
      <c r="D990" s="77"/>
      <c r="E990" s="77"/>
      <c r="F990" s="77"/>
      <c r="G990" s="77"/>
      <c r="H990" s="77"/>
      <c r="I990" s="77"/>
      <c r="J990" s="77"/>
      <c r="K990" s="86">
        <f t="shared" si="25"/>
        <v>0</v>
      </c>
      <c r="L990" s="66"/>
    </row>
    <row r="991" spans="1:12" x14ac:dyDescent="0.35">
      <c r="A991" s="75"/>
      <c r="B991" s="77"/>
      <c r="C991" s="77"/>
      <c r="D991" s="77"/>
      <c r="E991" s="77"/>
      <c r="F991" s="77"/>
      <c r="G991" s="77"/>
      <c r="H991" s="77"/>
      <c r="I991" s="77"/>
      <c r="J991" s="77"/>
      <c r="K991" s="86">
        <f t="shared" si="25"/>
        <v>0</v>
      </c>
      <c r="L991" s="66"/>
    </row>
    <row r="992" spans="1:12" x14ac:dyDescent="0.35">
      <c r="A992" s="75"/>
      <c r="B992" s="77"/>
      <c r="C992" s="77"/>
      <c r="D992" s="77"/>
      <c r="E992" s="77"/>
      <c r="F992" s="77"/>
      <c r="G992" s="77"/>
      <c r="H992" s="77"/>
      <c r="I992" s="77"/>
      <c r="J992" s="77"/>
      <c r="K992" s="86">
        <f t="shared" si="25"/>
        <v>0</v>
      </c>
      <c r="L992" s="66"/>
    </row>
    <row r="993" spans="1:19" x14ac:dyDescent="0.35">
      <c r="A993" s="75"/>
      <c r="B993" s="77"/>
      <c r="C993" s="77"/>
      <c r="D993" s="77"/>
      <c r="E993" s="77"/>
      <c r="F993" s="77"/>
      <c r="G993" s="77"/>
      <c r="H993" s="77"/>
      <c r="I993" s="77"/>
      <c r="J993" s="77"/>
      <c r="K993" s="86">
        <f t="shared" ref="K993:K1007" si="26">SUM(G993:J993)</f>
        <v>0</v>
      </c>
      <c r="L993" s="66"/>
    </row>
    <row r="994" spans="1:19" x14ac:dyDescent="0.35">
      <c r="A994" s="75"/>
      <c r="B994" s="77"/>
      <c r="C994" s="77"/>
      <c r="D994" s="77"/>
      <c r="E994" s="77"/>
      <c r="F994" s="77"/>
      <c r="G994" s="77"/>
      <c r="H994" s="77"/>
      <c r="I994" s="77"/>
      <c r="J994" s="77"/>
      <c r="K994" s="86">
        <f t="shared" si="26"/>
        <v>0</v>
      </c>
      <c r="L994" s="66"/>
    </row>
    <row r="995" spans="1:19" x14ac:dyDescent="0.35">
      <c r="A995" s="75"/>
      <c r="B995" s="77"/>
      <c r="C995" s="77"/>
      <c r="D995" s="77"/>
      <c r="E995" s="77"/>
      <c r="F995" s="77"/>
      <c r="G995" s="77"/>
      <c r="H995" s="77"/>
      <c r="I995" s="77"/>
      <c r="J995" s="77"/>
      <c r="K995" s="86">
        <f t="shared" si="26"/>
        <v>0</v>
      </c>
      <c r="L995" s="66"/>
    </row>
    <row r="996" spans="1:19" x14ac:dyDescent="0.35">
      <c r="A996" s="75"/>
      <c r="B996" s="77"/>
      <c r="C996" s="77"/>
      <c r="D996" s="77"/>
      <c r="E996" s="77"/>
      <c r="F996" s="77"/>
      <c r="G996" s="77"/>
      <c r="H996" s="77"/>
      <c r="I996" s="77"/>
      <c r="J996" s="77"/>
      <c r="K996" s="86">
        <f t="shared" si="26"/>
        <v>0</v>
      </c>
      <c r="L996" s="66"/>
    </row>
    <row r="997" spans="1:19" x14ac:dyDescent="0.35">
      <c r="A997" s="75"/>
      <c r="B997" s="77"/>
      <c r="C997" s="77"/>
      <c r="D997" s="77"/>
      <c r="E997" s="77"/>
      <c r="F997" s="77"/>
      <c r="G997" s="77"/>
      <c r="H997" s="77"/>
      <c r="I997" s="77"/>
      <c r="J997" s="77"/>
      <c r="K997" s="86">
        <f t="shared" si="26"/>
        <v>0</v>
      </c>
      <c r="L997" s="66"/>
    </row>
    <row r="998" spans="1:19" x14ac:dyDescent="0.35">
      <c r="A998" s="75"/>
      <c r="B998" s="77"/>
      <c r="C998" s="77"/>
      <c r="D998" s="77"/>
      <c r="E998" s="77"/>
      <c r="F998" s="77"/>
      <c r="G998" s="77"/>
      <c r="H998" s="77"/>
      <c r="I998" s="77"/>
      <c r="J998" s="77"/>
      <c r="K998" s="86">
        <f t="shared" si="26"/>
        <v>0</v>
      </c>
      <c r="L998" s="66"/>
    </row>
    <row r="999" spans="1:19" x14ac:dyDescent="0.35">
      <c r="A999" s="75"/>
      <c r="B999" s="77"/>
      <c r="C999" s="77"/>
      <c r="D999" s="77"/>
      <c r="E999" s="77"/>
      <c r="F999" s="77"/>
      <c r="G999" s="77"/>
      <c r="H999" s="77"/>
      <c r="I999" s="77"/>
      <c r="J999" s="77"/>
      <c r="K999" s="86">
        <f t="shared" si="26"/>
        <v>0</v>
      </c>
      <c r="L999" s="66"/>
    </row>
    <row r="1000" spans="1:19" x14ac:dyDescent="0.35">
      <c r="A1000" s="75"/>
      <c r="B1000" s="77"/>
      <c r="C1000" s="77"/>
      <c r="D1000" s="77"/>
      <c r="E1000" s="77"/>
      <c r="F1000" s="77"/>
      <c r="G1000" s="77"/>
      <c r="H1000" s="77"/>
      <c r="I1000" s="77"/>
      <c r="J1000" s="77"/>
      <c r="K1000" s="86">
        <f t="shared" si="26"/>
        <v>0</v>
      </c>
      <c r="L1000" s="66"/>
    </row>
    <row r="1001" spans="1:19" x14ac:dyDescent="0.35">
      <c r="A1001" s="75"/>
      <c r="B1001" s="77"/>
      <c r="C1001" s="77"/>
      <c r="D1001" s="77"/>
      <c r="E1001" s="77"/>
      <c r="F1001" s="77"/>
      <c r="G1001" s="77"/>
      <c r="H1001" s="77"/>
      <c r="I1001" s="77"/>
      <c r="J1001" s="77"/>
      <c r="K1001" s="86">
        <f t="shared" si="26"/>
        <v>0</v>
      </c>
      <c r="L1001" s="66"/>
    </row>
    <row r="1002" spans="1:19" x14ac:dyDescent="0.35">
      <c r="A1002" s="75"/>
      <c r="B1002" s="77"/>
      <c r="C1002" s="77"/>
      <c r="D1002" s="77"/>
      <c r="E1002" s="77"/>
      <c r="F1002" s="77"/>
      <c r="G1002" s="77"/>
      <c r="H1002" s="77"/>
      <c r="I1002" s="77"/>
      <c r="J1002" s="77"/>
      <c r="K1002" s="86">
        <f t="shared" si="26"/>
        <v>0</v>
      </c>
      <c r="L1002" s="66"/>
    </row>
    <row r="1003" spans="1:19" x14ac:dyDescent="0.35">
      <c r="A1003" s="75"/>
      <c r="B1003" s="77"/>
      <c r="C1003" s="77"/>
      <c r="D1003" s="77"/>
      <c r="E1003" s="77"/>
      <c r="F1003" s="77"/>
      <c r="G1003" s="77"/>
      <c r="H1003" s="77"/>
      <c r="I1003" s="77"/>
      <c r="J1003" s="77"/>
      <c r="K1003" s="86">
        <f t="shared" si="26"/>
        <v>0</v>
      </c>
      <c r="L1003" s="66"/>
    </row>
    <row r="1004" spans="1:19" x14ac:dyDescent="0.35">
      <c r="A1004" s="75"/>
      <c r="B1004" s="77"/>
      <c r="C1004" s="77"/>
      <c r="D1004" s="77"/>
      <c r="E1004" s="77"/>
      <c r="F1004" s="77"/>
      <c r="G1004" s="77"/>
      <c r="H1004" s="77"/>
      <c r="I1004" s="77"/>
      <c r="J1004" s="77"/>
      <c r="K1004" s="86">
        <f t="shared" si="26"/>
        <v>0</v>
      </c>
      <c r="L1004" s="66"/>
    </row>
    <row r="1005" spans="1:19" x14ac:dyDescent="0.35">
      <c r="A1005" s="75"/>
      <c r="B1005" s="77"/>
      <c r="C1005" s="77"/>
      <c r="D1005" s="77"/>
      <c r="E1005" s="77"/>
      <c r="F1005" s="77"/>
      <c r="G1005" s="77"/>
      <c r="H1005" s="77"/>
      <c r="I1005" s="77"/>
      <c r="J1005" s="77"/>
      <c r="K1005" s="86">
        <f t="shared" si="26"/>
        <v>0</v>
      </c>
      <c r="L1005" s="66"/>
    </row>
    <row r="1006" spans="1:19" x14ac:dyDescent="0.35">
      <c r="A1006" s="75"/>
      <c r="B1006" s="77"/>
      <c r="C1006" s="77"/>
      <c r="D1006" s="77"/>
      <c r="E1006" s="77"/>
      <c r="F1006" s="77"/>
      <c r="G1006" s="77"/>
      <c r="H1006" s="77"/>
      <c r="I1006" s="77"/>
      <c r="J1006" s="77"/>
      <c r="K1006" s="86">
        <f t="shared" si="26"/>
        <v>0</v>
      </c>
      <c r="L1006" s="66"/>
    </row>
    <row r="1007" spans="1:19" ht="16" thickBot="1" x14ac:dyDescent="0.4">
      <c r="A1007" s="75"/>
      <c r="B1007" s="77"/>
      <c r="C1007" s="77"/>
      <c r="D1007" s="77"/>
      <c r="E1007" s="77"/>
      <c r="F1007" s="77"/>
      <c r="G1007" s="77"/>
      <c r="H1007" s="77"/>
      <c r="I1007" s="77"/>
      <c r="J1007" s="77"/>
      <c r="K1007" s="89">
        <f t="shared" si="26"/>
        <v>0</v>
      </c>
      <c r="L1007" s="66"/>
      <c r="M1007" s="66"/>
      <c r="N1007" s="66"/>
      <c r="O1007" s="66"/>
      <c r="P1007" s="66"/>
      <c r="Q1007" s="66"/>
      <c r="R1007" s="66"/>
    </row>
    <row r="1008" spans="1:19" ht="16.5" thickTop="1" thickBot="1" x14ac:dyDescent="0.4">
      <c r="A1008" s="75"/>
      <c r="B1008" s="77"/>
      <c r="C1008" s="77"/>
      <c r="D1008" s="77"/>
      <c r="E1008" s="77"/>
      <c r="F1008" s="77"/>
      <c r="G1008" s="77"/>
      <c r="H1008" s="77"/>
      <c r="I1008" s="77"/>
      <c r="J1008" s="77"/>
      <c r="K1008" s="90" t="s">
        <v>66</v>
      </c>
      <c r="L1008" s="91" t="s">
        <v>179</v>
      </c>
      <c r="M1008" s="91" t="s">
        <v>84</v>
      </c>
      <c r="N1008" s="91" t="s">
        <v>49</v>
      </c>
      <c r="O1008" s="92" t="s">
        <v>33</v>
      </c>
      <c r="P1008" s="91" t="s">
        <v>251</v>
      </c>
      <c r="Q1008" s="92" t="s">
        <v>57</v>
      </c>
      <c r="R1008" s="93" t="s">
        <v>261</v>
      </c>
      <c r="S1008" s="66"/>
    </row>
    <row r="1009" spans="1:19" x14ac:dyDescent="0.35">
      <c r="A1009" s="1"/>
      <c r="B1009" s="9" t="s">
        <v>143</v>
      </c>
      <c r="C1009" s="9"/>
      <c r="D1009" s="9"/>
      <c r="E1009" s="9"/>
      <c r="F1009" s="9" t="s">
        <v>59</v>
      </c>
      <c r="G1009" s="9" t="s">
        <v>34</v>
      </c>
      <c r="H1009" s="9" t="s">
        <v>256</v>
      </c>
      <c r="I1009" s="9" t="s">
        <v>58</v>
      </c>
      <c r="J1009" s="9" t="s">
        <v>262</v>
      </c>
      <c r="K1009" s="94" t="s">
        <v>177</v>
      </c>
      <c r="L1009" s="87" t="s">
        <v>177</v>
      </c>
      <c r="M1009" s="87" t="s">
        <v>177</v>
      </c>
      <c r="N1009" s="87" t="s">
        <v>177</v>
      </c>
      <c r="O1009" s="87" t="s">
        <v>177</v>
      </c>
      <c r="P1009" s="87" t="s">
        <v>177</v>
      </c>
      <c r="Q1009" s="87" t="s">
        <v>177</v>
      </c>
      <c r="R1009" s="95" t="s">
        <v>177</v>
      </c>
      <c r="S1009" s="66"/>
    </row>
    <row r="1010" spans="1:19" x14ac:dyDescent="0.35">
      <c r="A1010" s="3"/>
      <c r="B1010" s="6">
        <f>SUM(B929:B1008)</f>
        <v>0</v>
      </c>
      <c r="C1010" s="6" t="s">
        <v>179</v>
      </c>
      <c r="D1010" s="6" t="s">
        <v>84</v>
      </c>
      <c r="E1010" s="6" t="s">
        <v>49</v>
      </c>
      <c r="F1010" s="13" t="e">
        <f>AVERAGE(F929:F1008)</f>
        <v>#DIV/0!</v>
      </c>
      <c r="G1010" s="21" t="e">
        <f>AVERAGE(G929:G1008)</f>
        <v>#DIV/0!</v>
      </c>
      <c r="H1010" s="21" t="e">
        <f>AVERAGE(H929:H1008)</f>
        <v>#DIV/0!</v>
      </c>
      <c r="I1010" s="21" t="e">
        <f>AVERAGE(I929:I1008)</f>
        <v>#DIV/0!</v>
      </c>
      <c r="J1010" s="21" t="e">
        <f>AVERAGE(J929:J1008)</f>
        <v>#DIV/0!</v>
      </c>
      <c r="K1010" s="94" t="s">
        <v>186</v>
      </c>
      <c r="L1010" s="87" t="s">
        <v>186</v>
      </c>
      <c r="M1010" s="87" t="s">
        <v>186</v>
      </c>
      <c r="N1010" s="87" t="s">
        <v>186</v>
      </c>
      <c r="O1010" s="87" t="s">
        <v>186</v>
      </c>
      <c r="P1010" s="87" t="s">
        <v>186</v>
      </c>
      <c r="Q1010" s="87" t="s">
        <v>186</v>
      </c>
      <c r="R1010" s="95" t="s">
        <v>186</v>
      </c>
      <c r="S1010" s="66"/>
    </row>
    <row r="1011" spans="1:19" x14ac:dyDescent="0.35">
      <c r="A1011" s="3"/>
      <c r="B1011" s="6" t="s">
        <v>182</v>
      </c>
      <c r="C1011" s="6" t="s">
        <v>183</v>
      </c>
      <c r="D1011" s="6" t="s">
        <v>183</v>
      </c>
      <c r="E1011" s="6" t="s">
        <v>183</v>
      </c>
      <c r="F1011" s="6"/>
      <c r="G1011" s="6" t="s">
        <v>184</v>
      </c>
      <c r="H1011" s="6" t="s">
        <v>252</v>
      </c>
      <c r="I1011" s="6" t="s">
        <v>185</v>
      </c>
      <c r="J1011" s="6" t="s">
        <v>263</v>
      </c>
      <c r="K1011" s="94" t="s">
        <v>177</v>
      </c>
      <c r="L1011" s="87" t="s">
        <v>177</v>
      </c>
      <c r="M1011" s="87" t="s">
        <v>177</v>
      </c>
      <c r="N1011" s="87" t="s">
        <v>177</v>
      </c>
      <c r="O1011" s="87" t="s">
        <v>177</v>
      </c>
      <c r="P1011" s="87" t="s">
        <v>177</v>
      </c>
      <c r="Q1011" s="87" t="s">
        <v>177</v>
      </c>
      <c r="R1011" s="95" t="s">
        <v>177</v>
      </c>
      <c r="S1011" s="66"/>
    </row>
    <row r="1012" spans="1:19" x14ac:dyDescent="0.35">
      <c r="A1012" s="3"/>
      <c r="B1012" s="6">
        <f>DSUM(A928:B1008,2,K1009:K1010)</f>
        <v>0</v>
      </c>
      <c r="C1012" s="6" t="e">
        <f>DAVERAGE(A928:C1008,3,L1009:L1010)</f>
        <v>#DIV/0!</v>
      </c>
      <c r="D1012" s="6" t="e">
        <f>DAVERAGE(A928:D1008,4,M1009:M1010)</f>
        <v>#DIV/0!</v>
      </c>
      <c r="E1012" s="13" t="e">
        <f>DAVERAGE(A928:E1008,5,N1009:N1010)</f>
        <v>#DIV/0!</v>
      </c>
      <c r="F1012" s="6"/>
      <c r="G1012" s="6" t="e">
        <f>DAVERAGE(A928:G1008,7,O1009:O1010)</f>
        <v>#DIV/0!</v>
      </c>
      <c r="H1012" s="6" t="e">
        <f>DAVERAGE(A928:H1008,8,P1009:P1010)</f>
        <v>#DIV/0!</v>
      </c>
      <c r="I1012" s="6" t="e">
        <f>DAVERAGE(A928:I1008,9,Q1009:Q1010)</f>
        <v>#DIV/0!</v>
      </c>
      <c r="J1012" s="6" t="e">
        <f>DAVERAGE(A928:J1008,10,R1009:R1010)</f>
        <v>#DIV/0!</v>
      </c>
      <c r="K1012" s="94" t="s">
        <v>187</v>
      </c>
      <c r="L1012" s="87" t="s">
        <v>187</v>
      </c>
      <c r="M1012" s="87" t="s">
        <v>187</v>
      </c>
      <c r="N1012" s="87" t="s">
        <v>187</v>
      </c>
      <c r="O1012" s="87" t="s">
        <v>187</v>
      </c>
      <c r="P1012" s="87" t="s">
        <v>187</v>
      </c>
      <c r="Q1012" s="87" t="s">
        <v>187</v>
      </c>
      <c r="R1012" s="95" t="s">
        <v>187</v>
      </c>
      <c r="S1012" s="66"/>
    </row>
    <row r="1013" spans="1:19" x14ac:dyDescent="0.35">
      <c r="A1013" s="3"/>
      <c r="B1013" s="6" t="s">
        <v>189</v>
      </c>
      <c r="C1013" s="6" t="s">
        <v>190</v>
      </c>
      <c r="D1013" s="6" t="s">
        <v>190</v>
      </c>
      <c r="E1013" s="13" t="s">
        <v>190</v>
      </c>
      <c r="F1013" s="6"/>
      <c r="G1013" s="6" t="s">
        <v>191</v>
      </c>
      <c r="H1013" s="6" t="s">
        <v>253</v>
      </c>
      <c r="I1013" s="6" t="s">
        <v>192</v>
      </c>
      <c r="J1013" s="6" t="s">
        <v>264</v>
      </c>
      <c r="K1013" s="94" t="s">
        <v>177</v>
      </c>
      <c r="L1013" s="87" t="s">
        <v>177</v>
      </c>
      <c r="M1013" s="87" t="s">
        <v>177</v>
      </c>
      <c r="N1013" s="87" t="s">
        <v>177</v>
      </c>
      <c r="O1013" s="87" t="s">
        <v>177</v>
      </c>
      <c r="P1013" s="87" t="s">
        <v>177</v>
      </c>
      <c r="Q1013" s="87" t="s">
        <v>177</v>
      </c>
      <c r="R1013" s="95" t="s">
        <v>177</v>
      </c>
      <c r="S1013" s="66"/>
    </row>
    <row r="1014" spans="1:19" x14ac:dyDescent="0.35">
      <c r="A1014" s="3"/>
      <c r="B1014" s="6">
        <f>DSUM(A928:B1008,2,K1011:K1012)</f>
        <v>0</v>
      </c>
      <c r="C1014" s="13" t="e">
        <f>DAVERAGE(A928:C1008,3,L1011:L1012)</f>
        <v>#DIV/0!</v>
      </c>
      <c r="D1014" s="6" t="e">
        <f>DAVERAGE(A928:D1008,4,M1011:M1012)</f>
        <v>#DIV/0!</v>
      </c>
      <c r="E1014" s="13" t="e">
        <f>DAVERAGE(A928:E1008,5,N1011:N1012)</f>
        <v>#DIV/0!</v>
      </c>
      <c r="F1014" s="6"/>
      <c r="G1014" s="6" t="e">
        <f>DAVERAGE(A928:G1008,7,O1011:O1012)</f>
        <v>#DIV/0!</v>
      </c>
      <c r="H1014" s="6" t="e">
        <f>DAVERAGE(A928:H1008,8,P1011:P1012)</f>
        <v>#DIV/0!</v>
      </c>
      <c r="I1014" s="6" t="e">
        <f>DAVERAGE(A928:I1008,9,Q1011:Q1012)</f>
        <v>#DIV/0!</v>
      </c>
      <c r="J1014" s="6" t="e">
        <f>DAVERAGE(A928:J1008,10,R1011:R1012)</f>
        <v>#DIV/0!</v>
      </c>
      <c r="K1014" s="94" t="s">
        <v>188</v>
      </c>
      <c r="L1014" s="87" t="s">
        <v>188</v>
      </c>
      <c r="M1014" s="87" t="s">
        <v>188</v>
      </c>
      <c r="N1014" s="87" t="s">
        <v>188</v>
      </c>
      <c r="O1014" s="87" t="s">
        <v>188</v>
      </c>
      <c r="P1014" s="87" t="s">
        <v>188</v>
      </c>
      <c r="Q1014" s="87" t="s">
        <v>188</v>
      </c>
      <c r="R1014" s="95" t="s">
        <v>188</v>
      </c>
      <c r="S1014" s="66"/>
    </row>
    <row r="1015" spans="1:19" x14ac:dyDescent="0.35">
      <c r="A1015" s="3"/>
      <c r="B1015" s="6" t="s">
        <v>193</v>
      </c>
      <c r="C1015" s="6" t="s">
        <v>194</v>
      </c>
      <c r="D1015" s="6" t="s">
        <v>194</v>
      </c>
      <c r="E1015" s="13" t="s">
        <v>194</v>
      </c>
      <c r="F1015" s="6"/>
      <c r="G1015" s="6" t="s">
        <v>195</v>
      </c>
      <c r="H1015" s="6" t="s">
        <v>254</v>
      </c>
      <c r="I1015" s="6" t="s">
        <v>196</v>
      </c>
      <c r="J1015" s="6" t="s">
        <v>265</v>
      </c>
      <c r="K1015" s="96" t="s">
        <v>177</v>
      </c>
      <c r="L1015" s="88" t="s">
        <v>177</v>
      </c>
      <c r="M1015" s="88" t="s">
        <v>177</v>
      </c>
      <c r="N1015" s="88" t="s">
        <v>177</v>
      </c>
      <c r="O1015" s="88" t="s">
        <v>177</v>
      </c>
      <c r="P1015" s="88" t="s">
        <v>177</v>
      </c>
      <c r="Q1015" s="88" t="s">
        <v>177</v>
      </c>
      <c r="R1015" s="97" t="s">
        <v>177</v>
      </c>
      <c r="S1015" s="66"/>
    </row>
    <row r="1016" spans="1:19" ht="16" thickBot="1" x14ac:dyDescent="0.4">
      <c r="A1016" s="3"/>
      <c r="B1016" s="6">
        <f>DSUM(A928:B1008,2,K1013:K1014)</f>
        <v>0</v>
      </c>
      <c r="C1016" s="6" t="e">
        <f>DAVERAGE(A928:C1008,3,L1013:L1014)</f>
        <v>#DIV/0!</v>
      </c>
      <c r="D1016" s="6" t="e">
        <f>DAVERAGE(A928:D1008,4,M1013:M1014)</f>
        <v>#DIV/0!</v>
      </c>
      <c r="E1016" s="13" t="e">
        <f>DAVERAGE(A928:E1008,5,N1013:N1014)</f>
        <v>#DIV/0!</v>
      </c>
      <c r="F1016" s="6"/>
      <c r="G1016" s="6" t="e">
        <f>DAVERAGE(A928:G1008,7,O1013:O1014)</f>
        <v>#DIV/0!</v>
      </c>
      <c r="H1016" s="6" t="e">
        <f>DAVERAGE(A928:H1008,8,P1013:P1014)</f>
        <v>#DIV/0!</v>
      </c>
      <c r="I1016" s="6" t="e">
        <f>DAVERAGE(A928:I1008,9,Q1013:Q1014)</f>
        <v>#DIV/0!</v>
      </c>
      <c r="J1016" s="6" t="e">
        <f>DAVERAGE(A928:J1008,10,R1013:R1014)</f>
        <v>#DIV/0!</v>
      </c>
      <c r="K1016" s="98" t="s">
        <v>198</v>
      </c>
      <c r="L1016" s="99" t="s">
        <v>198</v>
      </c>
      <c r="M1016" s="99" t="s">
        <v>198</v>
      </c>
      <c r="N1016" s="99" t="s">
        <v>198</v>
      </c>
      <c r="O1016" s="99" t="s">
        <v>198</v>
      </c>
      <c r="P1016" s="99" t="s">
        <v>198</v>
      </c>
      <c r="Q1016" s="99" t="s">
        <v>198</v>
      </c>
      <c r="R1016" s="100" t="s">
        <v>198</v>
      </c>
      <c r="S1016" s="66"/>
    </row>
    <row r="1017" spans="1:19" ht="16" thickTop="1" x14ac:dyDescent="0.35">
      <c r="A1017" s="3"/>
      <c r="B1017" s="6" t="s">
        <v>199</v>
      </c>
      <c r="C1017" s="6" t="s">
        <v>200</v>
      </c>
      <c r="D1017" s="6" t="s">
        <v>200</v>
      </c>
      <c r="E1017" s="13" t="s">
        <v>200</v>
      </c>
      <c r="F1017" s="6"/>
      <c r="G1017" s="6" t="s">
        <v>201</v>
      </c>
      <c r="H1017" s="6" t="s">
        <v>255</v>
      </c>
      <c r="I1017" s="6" t="s">
        <v>202</v>
      </c>
      <c r="J1017" s="6" t="s">
        <v>266</v>
      </c>
      <c r="K1017" s="79"/>
      <c r="L1017" s="80"/>
      <c r="M1017" s="80"/>
      <c r="N1017" s="80"/>
      <c r="O1017" s="66"/>
      <c r="P1017" s="66"/>
      <c r="Q1017" s="66"/>
      <c r="R1017" s="66"/>
    </row>
    <row r="1018" spans="1:19" ht="16" thickBot="1" x14ac:dyDescent="0.4">
      <c r="A1018" s="81"/>
      <c r="B1018" s="82">
        <f>DSUM(A928:B1008,2,K1015:K1016)</f>
        <v>0</v>
      </c>
      <c r="C1018" s="82" t="e">
        <f>DAVERAGE(A928:C1008,3,L1015:L1016)</f>
        <v>#DIV/0!</v>
      </c>
      <c r="D1018" s="82" t="e">
        <f>DAVERAGE(A928:D1008,4,M1015:M1016)</f>
        <v>#DIV/0!</v>
      </c>
      <c r="E1018" s="83" t="e">
        <f>DAVERAGE(A928:E1008,5,N1015:N1016)</f>
        <v>#DIV/0!</v>
      </c>
      <c r="F1018" s="82"/>
      <c r="G1018" s="82" t="e">
        <f>DAVERAGE(A928:G1008,7,O1015:O1016)</f>
        <v>#DIV/0!</v>
      </c>
      <c r="H1018" s="82" t="e">
        <f>DAVERAGE(A928:H1008,8,P1015:P1016)</f>
        <v>#DIV/0!</v>
      </c>
      <c r="I1018" s="82" t="e">
        <f>DAVERAGE(A928:I1008,9,Q1015:Q1016)</f>
        <v>#DIV/0!</v>
      </c>
      <c r="J1018" s="121" t="e">
        <f>DAVERAGE(A928:J1008,10,R1015:R1016)</f>
        <v>#DIV/0!</v>
      </c>
      <c r="K1018" s="22"/>
      <c r="L1018" s="66"/>
      <c r="M1018" s="66"/>
    </row>
    <row r="1019" spans="1:19" ht="16.5" thickTop="1" thickBot="1" x14ac:dyDescent="0.4">
      <c r="A1019" s="136"/>
      <c r="B1019" s="136"/>
      <c r="C1019" s="136"/>
      <c r="D1019" s="136"/>
      <c r="E1019" s="136"/>
      <c r="F1019" s="136"/>
      <c r="G1019" s="136"/>
      <c r="H1019" s="136"/>
      <c r="I1019" s="136"/>
      <c r="J1019" s="137"/>
      <c r="K1019" s="22"/>
    </row>
    <row r="1020" spans="1:19" ht="16.5" thickTop="1" thickBot="1" x14ac:dyDescent="0.4">
      <c r="A1020" s="136"/>
      <c r="B1020" s="136"/>
      <c r="C1020" s="136"/>
      <c r="D1020" s="136"/>
      <c r="E1020" s="136"/>
      <c r="F1020" s="136"/>
      <c r="G1020" s="136"/>
      <c r="H1020" s="136"/>
      <c r="I1020" s="136"/>
      <c r="J1020" s="137"/>
      <c r="K1020" s="22"/>
    </row>
    <row r="1021" spans="1:19" ht="16.5" thickTop="1" thickBot="1" x14ac:dyDescent="0.4">
      <c r="A1021" s="143" t="s">
        <v>214</v>
      </c>
      <c r="B1021" s="66"/>
      <c r="C1021" s="66"/>
      <c r="D1021" s="66"/>
      <c r="E1021" s="66"/>
      <c r="F1021" s="66"/>
      <c r="G1021" s="66"/>
      <c r="H1021" s="66"/>
      <c r="I1021" s="66"/>
      <c r="J1021" s="66"/>
      <c r="K1021" s="22"/>
    </row>
    <row r="1022" spans="1:19" x14ac:dyDescent="0.35">
      <c r="A1022" s="1" t="s">
        <v>114</v>
      </c>
      <c r="B1022" s="1"/>
      <c r="C1022" s="10" t="s">
        <v>35</v>
      </c>
      <c r="D1022" s="73"/>
      <c r="E1022" s="1" t="s">
        <v>52</v>
      </c>
      <c r="F1022" s="73"/>
      <c r="G1022" s="1" t="s">
        <v>133</v>
      </c>
      <c r="H1022" s="1"/>
      <c r="I1022" s="1">
        <f>F1022-D1022</f>
        <v>0</v>
      </c>
      <c r="J1022" s="231"/>
      <c r="K1022" s="22"/>
    </row>
    <row r="1023" spans="1:19" x14ac:dyDescent="0.35">
      <c r="A1023" s="178" t="s">
        <v>237</v>
      </c>
      <c r="B1023" s="234"/>
      <c r="C1023" s="6" t="s">
        <v>106</v>
      </c>
      <c r="D1023" s="3"/>
      <c r="E1023" s="75"/>
      <c r="F1023" s="256"/>
      <c r="G1023" s="256"/>
      <c r="H1023" s="256"/>
      <c r="I1023" s="256"/>
      <c r="J1023" s="257"/>
      <c r="K1023" s="22"/>
    </row>
    <row r="1024" spans="1:19" x14ac:dyDescent="0.35">
      <c r="A1024" s="144" t="s">
        <v>238</v>
      </c>
      <c r="B1024" s="235"/>
      <c r="C1024" s="11" t="s">
        <v>64</v>
      </c>
      <c r="E1024" s="156"/>
      <c r="F1024" s="8"/>
      <c r="G1024" s="8"/>
      <c r="H1024" s="8"/>
      <c r="I1024" s="8"/>
      <c r="J1024" s="8"/>
      <c r="K1024" s="22"/>
    </row>
    <row r="1025" spans="1:11" x14ac:dyDescent="0.35">
      <c r="A1025" s="144" t="s">
        <v>239</v>
      </c>
      <c r="B1025" s="235"/>
      <c r="C1025" s="11" t="s">
        <v>243</v>
      </c>
      <c r="E1025" s="156"/>
      <c r="F1025" s="8"/>
      <c r="G1025" s="8"/>
      <c r="H1025" s="8"/>
      <c r="I1025" s="8"/>
      <c r="J1025" s="8"/>
      <c r="K1025" s="22"/>
    </row>
    <row r="1026" spans="1:11" x14ac:dyDescent="0.35">
      <c r="C1026" s="11" t="s">
        <v>244</v>
      </c>
      <c r="E1026" s="156"/>
      <c r="F1026" s="8"/>
      <c r="G1026" s="8"/>
      <c r="H1026" s="8"/>
      <c r="I1026" s="8"/>
      <c r="J1026" s="8"/>
      <c r="K1026" s="22"/>
    </row>
    <row r="1027" spans="1:11" x14ac:dyDescent="0.35">
      <c r="A1027" s="3" t="s">
        <v>164</v>
      </c>
      <c r="B1027" s="75"/>
      <c r="C1027" s="11" t="s">
        <v>70</v>
      </c>
      <c r="E1027" s="156"/>
      <c r="F1027" s="8"/>
      <c r="G1027" s="8"/>
      <c r="H1027" s="8"/>
      <c r="I1027" s="8"/>
      <c r="J1027" s="8"/>
      <c r="K1027" s="22"/>
    </row>
    <row r="1028" spans="1:11" x14ac:dyDescent="0.35">
      <c r="C1028" s="179" t="s">
        <v>250</v>
      </c>
      <c r="E1028" s="214"/>
      <c r="F1028" s="180"/>
      <c r="G1028" s="8"/>
      <c r="H1028" s="8"/>
      <c r="I1028" s="8"/>
      <c r="J1028" s="8"/>
      <c r="K1028" s="22"/>
    </row>
    <row r="1029" spans="1:11" ht="16" thickBot="1" x14ac:dyDescent="0.4">
      <c r="A1029" s="170"/>
      <c r="B1029" s="225"/>
      <c r="C1029" s="188" t="s">
        <v>240</v>
      </c>
      <c r="D1029" s="26"/>
      <c r="E1029" s="215"/>
      <c r="F1029" s="26" t="s">
        <v>74</v>
      </c>
      <c r="G1029" s="26" t="s">
        <v>53</v>
      </c>
      <c r="H1029" s="26"/>
      <c r="I1029" s="78"/>
      <c r="J1029" s="26" t="s">
        <v>80</v>
      </c>
      <c r="K1029" s="22"/>
    </row>
    <row r="1030" spans="1:11" ht="16" thickTop="1" x14ac:dyDescent="0.35">
      <c r="A1030" s="54" t="s">
        <v>204</v>
      </c>
      <c r="F1030" s="66"/>
      <c r="G1030" s="7"/>
      <c r="H1030" s="7"/>
      <c r="I1030" s="7"/>
      <c r="J1030" s="7"/>
      <c r="K1030" s="22"/>
    </row>
    <row r="1031" spans="1:11" x14ac:dyDescent="0.35">
      <c r="A1031" s="114" t="s">
        <v>144</v>
      </c>
      <c r="B1031" s="115" t="s">
        <v>43</v>
      </c>
      <c r="C1031" s="116" t="s">
        <v>91</v>
      </c>
      <c r="D1031" s="115" t="s">
        <v>44</v>
      </c>
      <c r="E1031" s="115" t="s">
        <v>147</v>
      </c>
      <c r="F1031" s="115" t="s">
        <v>42</v>
      </c>
      <c r="G1031" s="116" t="s">
        <v>149</v>
      </c>
      <c r="H1031" s="115" t="s">
        <v>205</v>
      </c>
      <c r="I1031" s="115" t="s">
        <v>38</v>
      </c>
      <c r="J1031" s="227"/>
      <c r="K1031" s="22"/>
    </row>
    <row r="1032" spans="1:11" ht="16" thickBot="1" x14ac:dyDescent="0.4">
      <c r="A1032" s="118"/>
      <c r="B1032" s="119"/>
      <c r="C1032" s="120"/>
      <c r="D1032" s="119"/>
      <c r="E1032" s="119"/>
      <c r="F1032" s="119"/>
      <c r="G1032" s="130"/>
      <c r="H1032" s="119"/>
      <c r="I1032" s="119"/>
      <c r="J1032" s="228"/>
      <c r="K1032" s="22"/>
    </row>
    <row r="1033" spans="1:11" ht="16" thickTop="1" x14ac:dyDescent="0.35">
      <c r="A1033" s="11" t="s">
        <v>146</v>
      </c>
      <c r="B1033" s="66"/>
      <c r="C1033" s="66"/>
      <c r="D1033" s="66"/>
      <c r="E1033" s="117"/>
      <c r="F1033" s="65" t="s">
        <v>135</v>
      </c>
      <c r="G1033" s="66"/>
      <c r="H1033" s="66"/>
      <c r="I1033" s="66"/>
      <c r="J1033" s="66">
        <f>J21</f>
        <v>0</v>
      </c>
      <c r="K1033" s="22"/>
    </row>
    <row r="1034" spans="1:11" x14ac:dyDescent="0.35">
      <c r="A1034" s="16" t="s">
        <v>7</v>
      </c>
      <c r="F1034" s="17" t="s">
        <v>87</v>
      </c>
      <c r="K1034" s="22"/>
    </row>
    <row r="1035" spans="1:11" x14ac:dyDescent="0.35">
      <c r="A1035" s="17" t="s">
        <v>11</v>
      </c>
      <c r="F1035" s="17" t="s">
        <v>40</v>
      </c>
      <c r="K1035" s="22"/>
    </row>
    <row r="1036" spans="1:11" x14ac:dyDescent="0.35">
      <c r="A1036" s="17" t="s">
        <v>13</v>
      </c>
      <c r="F1036" s="17" t="s">
        <v>46</v>
      </c>
      <c r="K1036" s="22"/>
    </row>
    <row r="1037" spans="1:11" x14ac:dyDescent="0.35">
      <c r="A1037" s="17" t="s">
        <v>15</v>
      </c>
      <c r="F1037" s="18" t="s">
        <v>82</v>
      </c>
      <c r="K1037" s="22"/>
    </row>
    <row r="1038" spans="1:11" x14ac:dyDescent="0.35">
      <c r="A1038" s="11"/>
      <c r="B1038" s="19" t="s">
        <v>21</v>
      </c>
      <c r="F1038" s="11"/>
      <c r="K1038" s="22"/>
    </row>
    <row r="1039" spans="1:11" x14ac:dyDescent="0.35">
      <c r="A1039" s="7" t="s">
        <v>114</v>
      </c>
      <c r="B1039" s="7"/>
      <c r="C1039" s="7" t="s">
        <v>62</v>
      </c>
      <c r="D1039" s="7"/>
      <c r="E1039" s="7"/>
      <c r="F1039" s="7"/>
      <c r="G1039" s="7"/>
      <c r="H1039" s="7"/>
      <c r="I1039" s="7"/>
      <c r="J1039" s="7"/>
      <c r="K1039" s="22"/>
    </row>
    <row r="1040" spans="1:11" x14ac:dyDescent="0.35">
      <c r="A1040" s="7" t="s">
        <v>206</v>
      </c>
      <c r="B1040" s="5" t="s">
        <v>66</v>
      </c>
      <c r="C1040" s="5" t="s">
        <v>179</v>
      </c>
      <c r="D1040" s="5" t="s">
        <v>208</v>
      </c>
      <c r="E1040" s="5" t="s">
        <v>49</v>
      </c>
      <c r="F1040" s="5" t="s">
        <v>207</v>
      </c>
      <c r="G1040" s="20" t="s">
        <v>33</v>
      </c>
      <c r="H1040" s="20" t="s">
        <v>251</v>
      </c>
      <c r="I1040" s="20" t="s">
        <v>57</v>
      </c>
      <c r="J1040" s="20" t="s">
        <v>261</v>
      </c>
      <c r="K1040" s="22" t="s">
        <v>152</v>
      </c>
    </row>
    <row r="1041" spans="1:12" x14ac:dyDescent="0.35">
      <c r="A1041" s="76"/>
      <c r="B1041" s="76"/>
      <c r="C1041" s="76"/>
      <c r="D1041" s="76"/>
      <c r="E1041" s="76"/>
      <c r="F1041" s="76"/>
      <c r="G1041" s="76"/>
      <c r="H1041" s="76"/>
      <c r="I1041" s="76"/>
      <c r="J1041" s="76"/>
      <c r="K1041" s="86">
        <f t="shared" ref="K1041:K1072" si="27">SUM(G1041:J1041)</f>
        <v>0</v>
      </c>
      <c r="L1041" s="66"/>
    </row>
    <row r="1042" spans="1:12" x14ac:dyDescent="0.35">
      <c r="A1042" s="76"/>
      <c r="B1042" s="76"/>
      <c r="C1042" s="76"/>
      <c r="D1042" s="76"/>
      <c r="E1042" s="76"/>
      <c r="F1042" s="76"/>
      <c r="G1042" s="76"/>
      <c r="H1042" s="76"/>
      <c r="I1042" s="76"/>
      <c r="J1042" s="76"/>
      <c r="K1042" s="86">
        <f t="shared" si="27"/>
        <v>0</v>
      </c>
      <c r="L1042" s="66"/>
    </row>
    <row r="1043" spans="1:12" x14ac:dyDescent="0.35">
      <c r="A1043" s="76"/>
      <c r="B1043" s="76"/>
      <c r="C1043" s="76"/>
      <c r="D1043" s="76"/>
      <c r="E1043" s="76"/>
      <c r="F1043" s="76"/>
      <c r="G1043" s="76"/>
      <c r="H1043" s="76"/>
      <c r="I1043" s="76"/>
      <c r="J1043" s="76"/>
      <c r="K1043" s="86">
        <f t="shared" si="27"/>
        <v>0</v>
      </c>
      <c r="L1043" s="66"/>
    </row>
    <row r="1044" spans="1:12" x14ac:dyDescent="0.35">
      <c r="A1044" s="76"/>
      <c r="B1044" s="76"/>
      <c r="C1044" s="76"/>
      <c r="D1044" s="76"/>
      <c r="E1044" s="76"/>
      <c r="F1044" s="76"/>
      <c r="G1044" s="76"/>
      <c r="H1044" s="76"/>
      <c r="I1044" s="76"/>
      <c r="J1044" s="76"/>
      <c r="K1044" s="86">
        <f t="shared" si="27"/>
        <v>0</v>
      </c>
      <c r="L1044" s="66"/>
    </row>
    <row r="1045" spans="1:12" x14ac:dyDescent="0.35">
      <c r="A1045" s="76"/>
      <c r="B1045" s="76"/>
      <c r="C1045" s="76"/>
      <c r="D1045" s="76"/>
      <c r="E1045" s="76"/>
      <c r="F1045" s="76"/>
      <c r="G1045" s="76"/>
      <c r="H1045" s="76"/>
      <c r="I1045" s="76"/>
      <c r="J1045" s="76"/>
      <c r="K1045" s="86">
        <f t="shared" si="27"/>
        <v>0</v>
      </c>
      <c r="L1045" s="66"/>
    </row>
    <row r="1046" spans="1:12" x14ac:dyDescent="0.35">
      <c r="A1046" s="75"/>
      <c r="B1046" s="77"/>
      <c r="C1046" s="77"/>
      <c r="D1046" s="77"/>
      <c r="E1046" s="77"/>
      <c r="F1046" s="77"/>
      <c r="G1046" s="77"/>
      <c r="H1046" s="77"/>
      <c r="I1046" s="77"/>
      <c r="J1046" s="77"/>
      <c r="K1046" s="86">
        <f t="shared" si="27"/>
        <v>0</v>
      </c>
      <c r="L1046" s="66"/>
    </row>
    <row r="1047" spans="1:12" x14ac:dyDescent="0.35">
      <c r="A1047" s="75"/>
      <c r="B1047" s="77"/>
      <c r="C1047" s="77"/>
      <c r="D1047" s="77"/>
      <c r="E1047" s="77"/>
      <c r="F1047" s="77"/>
      <c r="G1047" s="77"/>
      <c r="H1047" s="77"/>
      <c r="I1047" s="77"/>
      <c r="J1047" s="77"/>
      <c r="K1047" s="86">
        <f t="shared" si="27"/>
        <v>0</v>
      </c>
      <c r="L1047" s="66"/>
    </row>
    <row r="1048" spans="1:12" x14ac:dyDescent="0.35">
      <c r="A1048" s="75"/>
      <c r="B1048" s="77"/>
      <c r="C1048" s="77"/>
      <c r="D1048" s="77"/>
      <c r="E1048" s="77"/>
      <c r="F1048" s="77"/>
      <c r="G1048" s="77"/>
      <c r="H1048" s="77"/>
      <c r="I1048" s="77"/>
      <c r="J1048" s="77"/>
      <c r="K1048" s="86">
        <f t="shared" si="27"/>
        <v>0</v>
      </c>
      <c r="L1048" s="66"/>
    </row>
    <row r="1049" spans="1:12" x14ac:dyDescent="0.35">
      <c r="A1049" s="75"/>
      <c r="B1049" s="77"/>
      <c r="C1049" s="77"/>
      <c r="D1049" s="77"/>
      <c r="E1049" s="77"/>
      <c r="F1049" s="77"/>
      <c r="G1049" s="77"/>
      <c r="H1049" s="77"/>
      <c r="I1049" s="77"/>
      <c r="J1049" s="77"/>
      <c r="K1049" s="86">
        <f t="shared" si="27"/>
        <v>0</v>
      </c>
      <c r="L1049" s="66"/>
    </row>
    <row r="1050" spans="1:12" x14ac:dyDescent="0.35">
      <c r="A1050" s="75"/>
      <c r="B1050" s="77"/>
      <c r="C1050" s="77"/>
      <c r="D1050" s="77"/>
      <c r="E1050" s="77"/>
      <c r="F1050" s="77"/>
      <c r="G1050" s="77"/>
      <c r="H1050" s="77"/>
      <c r="I1050" s="77"/>
      <c r="J1050" s="77"/>
      <c r="K1050" s="86">
        <f t="shared" si="27"/>
        <v>0</v>
      </c>
      <c r="L1050" s="66"/>
    </row>
    <row r="1051" spans="1:12" x14ac:dyDescent="0.35">
      <c r="A1051" s="75"/>
      <c r="B1051" s="77"/>
      <c r="C1051" s="77"/>
      <c r="D1051" s="77"/>
      <c r="E1051" s="77"/>
      <c r="F1051" s="77"/>
      <c r="G1051" s="77"/>
      <c r="H1051" s="77"/>
      <c r="I1051" s="77"/>
      <c r="J1051" s="77"/>
      <c r="K1051" s="86">
        <f t="shared" si="27"/>
        <v>0</v>
      </c>
      <c r="L1051" s="66"/>
    </row>
    <row r="1052" spans="1:12" x14ac:dyDescent="0.35">
      <c r="A1052" s="75"/>
      <c r="B1052" s="77"/>
      <c r="C1052" s="77"/>
      <c r="D1052" s="77"/>
      <c r="E1052" s="77"/>
      <c r="F1052" s="77"/>
      <c r="G1052" s="77"/>
      <c r="H1052" s="77"/>
      <c r="I1052" s="77"/>
      <c r="J1052" s="77"/>
      <c r="K1052" s="86">
        <f t="shared" si="27"/>
        <v>0</v>
      </c>
      <c r="L1052" s="66"/>
    </row>
    <row r="1053" spans="1:12" x14ac:dyDescent="0.35">
      <c r="A1053" s="75"/>
      <c r="B1053" s="77"/>
      <c r="C1053" s="77"/>
      <c r="D1053" s="77"/>
      <c r="E1053" s="77"/>
      <c r="F1053" s="77"/>
      <c r="G1053" s="77"/>
      <c r="H1053" s="77"/>
      <c r="I1053" s="77"/>
      <c r="J1053" s="77"/>
      <c r="K1053" s="86">
        <f t="shared" si="27"/>
        <v>0</v>
      </c>
      <c r="L1053" s="66"/>
    </row>
    <row r="1054" spans="1:12" x14ac:dyDescent="0.35">
      <c r="A1054" s="75"/>
      <c r="B1054" s="77"/>
      <c r="C1054" s="77"/>
      <c r="D1054" s="77"/>
      <c r="E1054" s="77"/>
      <c r="F1054" s="77"/>
      <c r="G1054" s="77"/>
      <c r="H1054" s="77"/>
      <c r="I1054" s="77"/>
      <c r="J1054" s="77"/>
      <c r="K1054" s="86">
        <f t="shared" si="27"/>
        <v>0</v>
      </c>
      <c r="L1054" s="66"/>
    </row>
    <row r="1055" spans="1:12" x14ac:dyDescent="0.35">
      <c r="A1055" s="75"/>
      <c r="B1055" s="77"/>
      <c r="C1055" s="77"/>
      <c r="D1055" s="77"/>
      <c r="E1055" s="77"/>
      <c r="F1055" s="77"/>
      <c r="G1055" s="77"/>
      <c r="H1055" s="77"/>
      <c r="I1055" s="77"/>
      <c r="J1055" s="77"/>
      <c r="K1055" s="86">
        <f t="shared" si="27"/>
        <v>0</v>
      </c>
      <c r="L1055" s="66"/>
    </row>
    <row r="1056" spans="1:12" x14ac:dyDescent="0.35">
      <c r="A1056" s="75"/>
      <c r="B1056" s="77"/>
      <c r="C1056" s="77"/>
      <c r="D1056" s="77"/>
      <c r="E1056" s="77"/>
      <c r="F1056" s="77"/>
      <c r="G1056" s="77"/>
      <c r="H1056" s="77"/>
      <c r="I1056" s="77"/>
      <c r="J1056" s="77"/>
      <c r="K1056" s="86">
        <f t="shared" si="27"/>
        <v>0</v>
      </c>
      <c r="L1056" s="66"/>
    </row>
    <row r="1057" spans="1:12" x14ac:dyDescent="0.35">
      <c r="A1057" s="75"/>
      <c r="B1057" s="77"/>
      <c r="C1057" s="77"/>
      <c r="D1057" s="77"/>
      <c r="E1057" s="77"/>
      <c r="F1057" s="77"/>
      <c r="G1057" s="77"/>
      <c r="H1057" s="77"/>
      <c r="I1057" s="77"/>
      <c r="J1057" s="77"/>
      <c r="K1057" s="86">
        <f t="shared" si="27"/>
        <v>0</v>
      </c>
      <c r="L1057" s="66"/>
    </row>
    <row r="1058" spans="1:12" x14ac:dyDescent="0.35">
      <c r="A1058" s="75"/>
      <c r="B1058" s="77"/>
      <c r="C1058" s="77"/>
      <c r="D1058" s="77"/>
      <c r="E1058" s="77"/>
      <c r="F1058" s="77"/>
      <c r="G1058" s="77"/>
      <c r="H1058" s="77"/>
      <c r="I1058" s="77"/>
      <c r="J1058" s="77"/>
      <c r="K1058" s="86">
        <f t="shared" si="27"/>
        <v>0</v>
      </c>
      <c r="L1058" s="66"/>
    </row>
    <row r="1059" spans="1:12" x14ac:dyDescent="0.35">
      <c r="A1059" s="75"/>
      <c r="B1059" s="77"/>
      <c r="C1059" s="77"/>
      <c r="D1059" s="77"/>
      <c r="E1059" s="77"/>
      <c r="F1059" s="77"/>
      <c r="G1059" s="77"/>
      <c r="H1059" s="77"/>
      <c r="I1059" s="77"/>
      <c r="J1059" s="77"/>
      <c r="K1059" s="86">
        <f t="shared" si="27"/>
        <v>0</v>
      </c>
      <c r="L1059" s="66"/>
    </row>
    <row r="1060" spans="1:12" x14ac:dyDescent="0.35">
      <c r="A1060" s="75"/>
      <c r="B1060" s="77"/>
      <c r="C1060" s="77"/>
      <c r="D1060" s="77"/>
      <c r="E1060" s="77"/>
      <c r="F1060" s="77"/>
      <c r="G1060" s="77"/>
      <c r="H1060" s="77"/>
      <c r="I1060" s="77"/>
      <c r="J1060" s="77"/>
      <c r="K1060" s="86">
        <f t="shared" si="27"/>
        <v>0</v>
      </c>
      <c r="L1060" s="66"/>
    </row>
    <row r="1061" spans="1:12" x14ac:dyDescent="0.35">
      <c r="A1061" s="75"/>
      <c r="B1061" s="77"/>
      <c r="C1061" s="77"/>
      <c r="D1061" s="77"/>
      <c r="E1061" s="77"/>
      <c r="F1061" s="77"/>
      <c r="G1061" s="77"/>
      <c r="H1061" s="77"/>
      <c r="I1061" s="77"/>
      <c r="J1061" s="77"/>
      <c r="K1061" s="86">
        <f t="shared" si="27"/>
        <v>0</v>
      </c>
      <c r="L1061" s="66"/>
    </row>
    <row r="1062" spans="1:12" x14ac:dyDescent="0.35">
      <c r="A1062" s="75"/>
      <c r="B1062" s="77"/>
      <c r="C1062" s="77"/>
      <c r="D1062" s="77"/>
      <c r="E1062" s="77"/>
      <c r="F1062" s="77"/>
      <c r="G1062" s="77"/>
      <c r="H1062" s="77"/>
      <c r="I1062" s="77"/>
      <c r="J1062" s="77"/>
      <c r="K1062" s="86">
        <f t="shared" si="27"/>
        <v>0</v>
      </c>
      <c r="L1062" s="66"/>
    </row>
    <row r="1063" spans="1:12" x14ac:dyDescent="0.35">
      <c r="A1063" s="75"/>
      <c r="B1063" s="77"/>
      <c r="C1063" s="77"/>
      <c r="D1063" s="77"/>
      <c r="E1063" s="77"/>
      <c r="F1063" s="77"/>
      <c r="G1063" s="77"/>
      <c r="H1063" s="77"/>
      <c r="I1063" s="77"/>
      <c r="J1063" s="77"/>
      <c r="K1063" s="86">
        <f t="shared" si="27"/>
        <v>0</v>
      </c>
      <c r="L1063" s="66"/>
    </row>
    <row r="1064" spans="1:12" x14ac:dyDescent="0.35">
      <c r="A1064" s="75"/>
      <c r="B1064" s="77"/>
      <c r="C1064" s="77"/>
      <c r="D1064" s="77"/>
      <c r="E1064" s="77"/>
      <c r="F1064" s="77"/>
      <c r="G1064" s="77"/>
      <c r="H1064" s="77"/>
      <c r="I1064" s="77"/>
      <c r="J1064" s="77"/>
      <c r="K1064" s="86">
        <f t="shared" si="27"/>
        <v>0</v>
      </c>
      <c r="L1064" s="66"/>
    </row>
    <row r="1065" spans="1:12" x14ac:dyDescent="0.35">
      <c r="A1065" s="75"/>
      <c r="B1065" s="77"/>
      <c r="C1065" s="77"/>
      <c r="D1065" s="77"/>
      <c r="E1065" s="77"/>
      <c r="F1065" s="77"/>
      <c r="G1065" s="77"/>
      <c r="H1065" s="77"/>
      <c r="I1065" s="77"/>
      <c r="J1065" s="77"/>
      <c r="K1065" s="86">
        <f t="shared" si="27"/>
        <v>0</v>
      </c>
      <c r="L1065" s="66"/>
    </row>
    <row r="1066" spans="1:12" x14ac:dyDescent="0.35">
      <c r="A1066" s="75"/>
      <c r="B1066" s="77"/>
      <c r="C1066" s="77"/>
      <c r="D1066" s="77"/>
      <c r="E1066" s="77"/>
      <c r="F1066" s="77"/>
      <c r="G1066" s="77"/>
      <c r="H1066" s="77"/>
      <c r="I1066" s="77"/>
      <c r="J1066" s="77"/>
      <c r="K1066" s="86">
        <f t="shared" si="27"/>
        <v>0</v>
      </c>
      <c r="L1066" s="66"/>
    </row>
    <row r="1067" spans="1:12" x14ac:dyDescent="0.35">
      <c r="A1067" s="75"/>
      <c r="B1067" s="77"/>
      <c r="C1067" s="77"/>
      <c r="D1067" s="77"/>
      <c r="E1067" s="77"/>
      <c r="F1067" s="77"/>
      <c r="G1067" s="77"/>
      <c r="H1067" s="77"/>
      <c r="I1067" s="77"/>
      <c r="J1067" s="77"/>
      <c r="K1067" s="86">
        <f t="shared" si="27"/>
        <v>0</v>
      </c>
      <c r="L1067" s="66"/>
    </row>
    <row r="1068" spans="1:12" x14ac:dyDescent="0.35">
      <c r="A1068" s="75"/>
      <c r="B1068" s="77"/>
      <c r="C1068" s="77"/>
      <c r="D1068" s="77"/>
      <c r="E1068" s="77"/>
      <c r="F1068" s="77"/>
      <c r="G1068" s="77"/>
      <c r="H1068" s="77"/>
      <c r="I1068" s="77"/>
      <c r="J1068" s="77"/>
      <c r="K1068" s="86">
        <f t="shared" si="27"/>
        <v>0</v>
      </c>
      <c r="L1068" s="66"/>
    </row>
    <row r="1069" spans="1:12" x14ac:dyDescent="0.35">
      <c r="A1069" s="75"/>
      <c r="B1069" s="77"/>
      <c r="C1069" s="77"/>
      <c r="D1069" s="77"/>
      <c r="E1069" s="77"/>
      <c r="F1069" s="77"/>
      <c r="G1069" s="77"/>
      <c r="H1069" s="77"/>
      <c r="I1069" s="77"/>
      <c r="J1069" s="77"/>
      <c r="K1069" s="86">
        <f t="shared" si="27"/>
        <v>0</v>
      </c>
      <c r="L1069" s="66"/>
    </row>
    <row r="1070" spans="1:12" x14ac:dyDescent="0.35">
      <c r="A1070" s="75"/>
      <c r="B1070" s="77"/>
      <c r="C1070" s="77"/>
      <c r="D1070" s="77"/>
      <c r="E1070" s="77"/>
      <c r="F1070" s="77"/>
      <c r="G1070" s="77"/>
      <c r="H1070" s="77"/>
      <c r="I1070" s="77"/>
      <c r="J1070" s="77"/>
      <c r="K1070" s="86">
        <f t="shared" si="27"/>
        <v>0</v>
      </c>
      <c r="L1070" s="66"/>
    </row>
    <row r="1071" spans="1:12" x14ac:dyDescent="0.35">
      <c r="A1071" s="75"/>
      <c r="B1071" s="77"/>
      <c r="C1071" s="77"/>
      <c r="D1071" s="77"/>
      <c r="E1071" s="77"/>
      <c r="F1071" s="77"/>
      <c r="G1071" s="77"/>
      <c r="H1071" s="77"/>
      <c r="I1071" s="77"/>
      <c r="J1071" s="77"/>
      <c r="K1071" s="86">
        <f t="shared" si="27"/>
        <v>0</v>
      </c>
      <c r="L1071" s="66"/>
    </row>
    <row r="1072" spans="1:12" x14ac:dyDescent="0.35">
      <c r="A1072" s="75"/>
      <c r="B1072" s="77"/>
      <c r="C1072" s="77"/>
      <c r="D1072" s="77"/>
      <c r="E1072" s="77"/>
      <c r="F1072" s="77"/>
      <c r="G1072" s="77"/>
      <c r="H1072" s="77"/>
      <c r="I1072" s="77"/>
      <c r="J1072" s="77"/>
      <c r="K1072" s="86">
        <f t="shared" si="27"/>
        <v>0</v>
      </c>
      <c r="L1072" s="66"/>
    </row>
    <row r="1073" spans="1:12" x14ac:dyDescent="0.35">
      <c r="A1073" s="75"/>
      <c r="B1073" s="77"/>
      <c r="C1073" s="77"/>
      <c r="D1073" s="77"/>
      <c r="E1073" s="77"/>
      <c r="F1073" s="77"/>
      <c r="G1073" s="77"/>
      <c r="H1073" s="77"/>
      <c r="I1073" s="77"/>
      <c r="J1073" s="77"/>
      <c r="K1073" s="86">
        <f t="shared" ref="K1073:K1104" si="28">SUM(G1073:J1073)</f>
        <v>0</v>
      </c>
      <c r="L1073" s="66"/>
    </row>
    <row r="1074" spans="1:12" x14ac:dyDescent="0.35">
      <c r="A1074" s="75"/>
      <c r="B1074" s="77"/>
      <c r="C1074" s="77"/>
      <c r="D1074" s="77"/>
      <c r="E1074" s="77"/>
      <c r="F1074" s="77"/>
      <c r="G1074" s="77"/>
      <c r="H1074" s="77"/>
      <c r="I1074" s="77"/>
      <c r="J1074" s="77"/>
      <c r="K1074" s="86">
        <f t="shared" si="28"/>
        <v>0</v>
      </c>
      <c r="L1074" s="66"/>
    </row>
    <row r="1075" spans="1:12" x14ac:dyDescent="0.35">
      <c r="A1075" s="75"/>
      <c r="B1075" s="77"/>
      <c r="C1075" s="77"/>
      <c r="D1075" s="77"/>
      <c r="E1075" s="77"/>
      <c r="F1075" s="77"/>
      <c r="G1075" s="77"/>
      <c r="H1075" s="77"/>
      <c r="I1075" s="77"/>
      <c r="J1075" s="77"/>
      <c r="K1075" s="86">
        <f t="shared" si="28"/>
        <v>0</v>
      </c>
      <c r="L1075" s="66"/>
    </row>
    <row r="1076" spans="1:12" x14ac:dyDescent="0.35">
      <c r="A1076" s="75"/>
      <c r="B1076" s="77"/>
      <c r="C1076" s="77"/>
      <c r="D1076" s="77"/>
      <c r="E1076" s="77"/>
      <c r="F1076" s="77"/>
      <c r="G1076" s="77"/>
      <c r="H1076" s="77"/>
      <c r="I1076" s="77"/>
      <c r="J1076" s="77"/>
      <c r="K1076" s="86">
        <f t="shared" si="28"/>
        <v>0</v>
      </c>
      <c r="L1076" s="66"/>
    </row>
    <row r="1077" spans="1:12" x14ac:dyDescent="0.35">
      <c r="A1077" s="75"/>
      <c r="B1077" s="77"/>
      <c r="C1077" s="77"/>
      <c r="D1077" s="77"/>
      <c r="E1077" s="77"/>
      <c r="F1077" s="77"/>
      <c r="G1077" s="77"/>
      <c r="H1077" s="77"/>
      <c r="I1077" s="77"/>
      <c r="J1077" s="77"/>
      <c r="K1077" s="86">
        <f t="shared" si="28"/>
        <v>0</v>
      </c>
      <c r="L1077" s="66"/>
    </row>
    <row r="1078" spans="1:12" x14ac:dyDescent="0.35">
      <c r="A1078" s="75"/>
      <c r="B1078" s="77"/>
      <c r="C1078" s="77"/>
      <c r="D1078" s="77"/>
      <c r="E1078" s="77"/>
      <c r="F1078" s="77"/>
      <c r="G1078" s="77"/>
      <c r="H1078" s="77"/>
      <c r="I1078" s="77"/>
      <c r="J1078" s="77"/>
      <c r="K1078" s="86">
        <f t="shared" si="28"/>
        <v>0</v>
      </c>
      <c r="L1078" s="66"/>
    </row>
    <row r="1079" spans="1:12" x14ac:dyDescent="0.35">
      <c r="A1079" s="75"/>
      <c r="B1079" s="77"/>
      <c r="C1079" s="77"/>
      <c r="D1079" s="77"/>
      <c r="E1079" s="77"/>
      <c r="F1079" s="77"/>
      <c r="G1079" s="77"/>
      <c r="H1079" s="77"/>
      <c r="I1079" s="77"/>
      <c r="J1079" s="77"/>
      <c r="K1079" s="86">
        <f t="shared" si="28"/>
        <v>0</v>
      </c>
      <c r="L1079" s="66"/>
    </row>
    <row r="1080" spans="1:12" x14ac:dyDescent="0.35">
      <c r="A1080" s="75"/>
      <c r="B1080" s="77"/>
      <c r="C1080" s="77"/>
      <c r="D1080" s="77"/>
      <c r="E1080" s="77"/>
      <c r="F1080" s="77"/>
      <c r="G1080" s="77"/>
      <c r="H1080" s="77"/>
      <c r="I1080" s="77"/>
      <c r="J1080" s="77"/>
      <c r="K1080" s="86">
        <f t="shared" si="28"/>
        <v>0</v>
      </c>
      <c r="L1080" s="66"/>
    </row>
    <row r="1081" spans="1:12" x14ac:dyDescent="0.35">
      <c r="A1081" s="75"/>
      <c r="B1081" s="77"/>
      <c r="C1081" s="77"/>
      <c r="D1081" s="77"/>
      <c r="E1081" s="77"/>
      <c r="F1081" s="77"/>
      <c r="G1081" s="77"/>
      <c r="H1081" s="77"/>
      <c r="I1081" s="77"/>
      <c r="J1081" s="77"/>
      <c r="K1081" s="86">
        <f t="shared" si="28"/>
        <v>0</v>
      </c>
      <c r="L1081" s="66"/>
    </row>
    <row r="1082" spans="1:12" x14ac:dyDescent="0.35">
      <c r="A1082" s="75"/>
      <c r="B1082" s="77"/>
      <c r="C1082" s="77"/>
      <c r="D1082" s="77"/>
      <c r="E1082" s="77"/>
      <c r="F1082" s="77"/>
      <c r="G1082" s="77"/>
      <c r="H1082" s="77"/>
      <c r="I1082" s="77"/>
      <c r="J1082" s="77"/>
      <c r="K1082" s="86">
        <f t="shared" si="28"/>
        <v>0</v>
      </c>
      <c r="L1082" s="66"/>
    </row>
    <row r="1083" spans="1:12" x14ac:dyDescent="0.35">
      <c r="A1083" s="75"/>
      <c r="B1083" s="77"/>
      <c r="C1083" s="77"/>
      <c r="D1083" s="77"/>
      <c r="E1083" s="77"/>
      <c r="F1083" s="77"/>
      <c r="G1083" s="77"/>
      <c r="H1083" s="77"/>
      <c r="I1083" s="77"/>
      <c r="J1083" s="77"/>
      <c r="K1083" s="86">
        <f t="shared" si="28"/>
        <v>0</v>
      </c>
      <c r="L1083" s="66"/>
    </row>
    <row r="1084" spans="1:12" x14ac:dyDescent="0.35">
      <c r="A1084" s="75"/>
      <c r="B1084" s="77"/>
      <c r="C1084" s="77"/>
      <c r="D1084" s="77"/>
      <c r="E1084" s="77"/>
      <c r="F1084" s="77"/>
      <c r="G1084" s="77"/>
      <c r="H1084" s="77"/>
      <c r="I1084" s="77"/>
      <c r="J1084" s="77"/>
      <c r="K1084" s="86">
        <f t="shared" si="28"/>
        <v>0</v>
      </c>
      <c r="L1084" s="66"/>
    </row>
    <row r="1085" spans="1:12" x14ac:dyDescent="0.35">
      <c r="A1085" s="75"/>
      <c r="B1085" s="77"/>
      <c r="C1085" s="77"/>
      <c r="D1085" s="77"/>
      <c r="E1085" s="77"/>
      <c r="F1085" s="77"/>
      <c r="G1085" s="77"/>
      <c r="H1085" s="77"/>
      <c r="I1085" s="77"/>
      <c r="J1085" s="77"/>
      <c r="K1085" s="86">
        <f t="shared" si="28"/>
        <v>0</v>
      </c>
      <c r="L1085" s="66"/>
    </row>
    <row r="1086" spans="1:12" x14ac:dyDescent="0.35">
      <c r="A1086" s="75"/>
      <c r="B1086" s="77"/>
      <c r="C1086" s="77"/>
      <c r="D1086" s="77"/>
      <c r="E1086" s="77"/>
      <c r="F1086" s="77"/>
      <c r="G1086" s="77"/>
      <c r="H1086" s="77"/>
      <c r="I1086" s="77"/>
      <c r="J1086" s="77"/>
      <c r="K1086" s="86">
        <f t="shared" si="28"/>
        <v>0</v>
      </c>
      <c r="L1086" s="66"/>
    </row>
    <row r="1087" spans="1:12" x14ac:dyDescent="0.35">
      <c r="A1087" s="75"/>
      <c r="B1087" s="77"/>
      <c r="C1087" s="77"/>
      <c r="D1087" s="77"/>
      <c r="E1087" s="77"/>
      <c r="F1087" s="77"/>
      <c r="G1087" s="77"/>
      <c r="H1087" s="77"/>
      <c r="I1087" s="77"/>
      <c r="J1087" s="77"/>
      <c r="K1087" s="86">
        <f t="shared" si="28"/>
        <v>0</v>
      </c>
      <c r="L1087" s="66"/>
    </row>
    <row r="1088" spans="1:12" x14ac:dyDescent="0.35">
      <c r="A1088" s="75"/>
      <c r="B1088" s="77"/>
      <c r="C1088" s="77"/>
      <c r="D1088" s="77"/>
      <c r="E1088" s="77"/>
      <c r="F1088" s="77"/>
      <c r="G1088" s="77"/>
      <c r="H1088" s="77"/>
      <c r="I1088" s="77"/>
      <c r="J1088" s="77"/>
      <c r="K1088" s="86">
        <f t="shared" si="28"/>
        <v>0</v>
      </c>
      <c r="L1088" s="66"/>
    </row>
    <row r="1089" spans="1:12" x14ac:dyDescent="0.35">
      <c r="A1089" s="75"/>
      <c r="B1089" s="77"/>
      <c r="C1089" s="77"/>
      <c r="D1089" s="77"/>
      <c r="E1089" s="77"/>
      <c r="F1089" s="77"/>
      <c r="G1089" s="77"/>
      <c r="H1089" s="77"/>
      <c r="I1089" s="77"/>
      <c r="J1089" s="77"/>
      <c r="K1089" s="86">
        <f t="shared" si="28"/>
        <v>0</v>
      </c>
      <c r="L1089" s="66"/>
    </row>
    <row r="1090" spans="1:12" x14ac:dyDescent="0.35">
      <c r="A1090" s="75"/>
      <c r="B1090" s="77"/>
      <c r="C1090" s="77"/>
      <c r="D1090" s="77"/>
      <c r="E1090" s="77"/>
      <c r="F1090" s="77"/>
      <c r="G1090" s="77"/>
      <c r="H1090" s="77"/>
      <c r="I1090" s="77"/>
      <c r="J1090" s="77"/>
      <c r="K1090" s="86">
        <f t="shared" si="28"/>
        <v>0</v>
      </c>
      <c r="L1090" s="66"/>
    </row>
    <row r="1091" spans="1:12" x14ac:dyDescent="0.35">
      <c r="A1091" s="75"/>
      <c r="B1091" s="77"/>
      <c r="C1091" s="77"/>
      <c r="D1091" s="77"/>
      <c r="E1091" s="77"/>
      <c r="F1091" s="77"/>
      <c r="G1091" s="77"/>
      <c r="H1091" s="77"/>
      <c r="I1091" s="77"/>
      <c r="J1091" s="77"/>
      <c r="K1091" s="86">
        <f t="shared" si="28"/>
        <v>0</v>
      </c>
      <c r="L1091" s="66"/>
    </row>
    <row r="1092" spans="1:12" x14ac:dyDescent="0.35">
      <c r="A1092" s="75"/>
      <c r="B1092" s="77"/>
      <c r="C1092" s="77"/>
      <c r="D1092" s="77"/>
      <c r="E1092" s="77"/>
      <c r="F1092" s="77"/>
      <c r="G1092" s="77"/>
      <c r="H1092" s="77"/>
      <c r="I1092" s="77"/>
      <c r="J1092" s="77"/>
      <c r="K1092" s="86">
        <f t="shared" si="28"/>
        <v>0</v>
      </c>
      <c r="L1092" s="66"/>
    </row>
    <row r="1093" spans="1:12" x14ac:dyDescent="0.35">
      <c r="A1093" s="75"/>
      <c r="B1093" s="77"/>
      <c r="C1093" s="77"/>
      <c r="D1093" s="77"/>
      <c r="E1093" s="77"/>
      <c r="F1093" s="77"/>
      <c r="G1093" s="77"/>
      <c r="H1093" s="77"/>
      <c r="I1093" s="77"/>
      <c r="J1093" s="77"/>
      <c r="K1093" s="86">
        <f t="shared" si="28"/>
        <v>0</v>
      </c>
      <c r="L1093" s="66"/>
    </row>
    <row r="1094" spans="1:12" x14ac:dyDescent="0.35">
      <c r="A1094" s="75"/>
      <c r="B1094" s="77"/>
      <c r="C1094" s="77"/>
      <c r="D1094" s="77"/>
      <c r="E1094" s="77"/>
      <c r="F1094" s="77"/>
      <c r="G1094" s="77"/>
      <c r="H1094" s="77"/>
      <c r="I1094" s="77"/>
      <c r="J1094" s="77"/>
      <c r="K1094" s="86">
        <f t="shared" si="28"/>
        <v>0</v>
      </c>
      <c r="L1094" s="66"/>
    </row>
    <row r="1095" spans="1:12" x14ac:dyDescent="0.35">
      <c r="A1095" s="75"/>
      <c r="B1095" s="77"/>
      <c r="C1095" s="77"/>
      <c r="D1095" s="77"/>
      <c r="E1095" s="77"/>
      <c r="F1095" s="77"/>
      <c r="G1095" s="77"/>
      <c r="H1095" s="77"/>
      <c r="I1095" s="77"/>
      <c r="J1095" s="77"/>
      <c r="K1095" s="86">
        <f t="shared" si="28"/>
        <v>0</v>
      </c>
      <c r="L1095" s="66"/>
    </row>
    <row r="1096" spans="1:12" x14ac:dyDescent="0.35">
      <c r="A1096" s="75"/>
      <c r="B1096" s="77"/>
      <c r="C1096" s="77"/>
      <c r="D1096" s="77"/>
      <c r="E1096" s="77"/>
      <c r="F1096" s="77"/>
      <c r="G1096" s="77"/>
      <c r="H1096" s="77"/>
      <c r="I1096" s="77"/>
      <c r="J1096" s="77"/>
      <c r="K1096" s="86">
        <f t="shared" si="28"/>
        <v>0</v>
      </c>
      <c r="L1096" s="66"/>
    </row>
    <row r="1097" spans="1:12" x14ac:dyDescent="0.35">
      <c r="A1097" s="75"/>
      <c r="B1097" s="77"/>
      <c r="C1097" s="77"/>
      <c r="D1097" s="77"/>
      <c r="E1097" s="77"/>
      <c r="F1097" s="77"/>
      <c r="G1097" s="77"/>
      <c r="H1097" s="77"/>
      <c r="I1097" s="77"/>
      <c r="J1097" s="77"/>
      <c r="K1097" s="86">
        <f t="shared" si="28"/>
        <v>0</v>
      </c>
      <c r="L1097" s="66"/>
    </row>
    <row r="1098" spans="1:12" x14ac:dyDescent="0.35">
      <c r="A1098" s="75"/>
      <c r="B1098" s="77"/>
      <c r="C1098" s="77"/>
      <c r="D1098" s="77"/>
      <c r="E1098" s="77"/>
      <c r="F1098" s="77"/>
      <c r="G1098" s="77"/>
      <c r="H1098" s="77"/>
      <c r="I1098" s="77"/>
      <c r="J1098" s="77"/>
      <c r="K1098" s="86">
        <f t="shared" si="28"/>
        <v>0</v>
      </c>
      <c r="L1098" s="66"/>
    </row>
    <row r="1099" spans="1:12" x14ac:dyDescent="0.35">
      <c r="A1099" s="75"/>
      <c r="B1099" s="77"/>
      <c r="C1099" s="77"/>
      <c r="D1099" s="77"/>
      <c r="E1099" s="77"/>
      <c r="F1099" s="77"/>
      <c r="G1099" s="77"/>
      <c r="H1099" s="77"/>
      <c r="I1099" s="77"/>
      <c r="J1099" s="77"/>
      <c r="K1099" s="86">
        <f t="shared" si="28"/>
        <v>0</v>
      </c>
      <c r="L1099" s="66"/>
    </row>
    <row r="1100" spans="1:12" x14ac:dyDescent="0.35">
      <c r="A1100" s="75"/>
      <c r="B1100" s="77"/>
      <c r="C1100" s="77"/>
      <c r="D1100" s="77"/>
      <c r="E1100" s="77"/>
      <c r="F1100" s="77"/>
      <c r="G1100" s="77"/>
      <c r="H1100" s="77"/>
      <c r="I1100" s="77"/>
      <c r="J1100" s="77"/>
      <c r="K1100" s="86">
        <f t="shared" si="28"/>
        <v>0</v>
      </c>
      <c r="L1100" s="66"/>
    </row>
    <row r="1101" spans="1:12" x14ac:dyDescent="0.35">
      <c r="A1101" s="75"/>
      <c r="B1101" s="77"/>
      <c r="C1101" s="77"/>
      <c r="D1101" s="77"/>
      <c r="E1101" s="77"/>
      <c r="F1101" s="77"/>
      <c r="G1101" s="77"/>
      <c r="H1101" s="77"/>
      <c r="I1101" s="77"/>
      <c r="J1101" s="77"/>
      <c r="K1101" s="86">
        <f t="shared" si="28"/>
        <v>0</v>
      </c>
      <c r="L1101" s="66"/>
    </row>
    <row r="1102" spans="1:12" x14ac:dyDescent="0.35">
      <c r="A1102" s="75"/>
      <c r="B1102" s="77"/>
      <c r="C1102" s="77"/>
      <c r="D1102" s="77"/>
      <c r="E1102" s="77"/>
      <c r="F1102" s="77"/>
      <c r="G1102" s="77"/>
      <c r="H1102" s="77"/>
      <c r="I1102" s="77"/>
      <c r="J1102" s="77"/>
      <c r="K1102" s="86">
        <f t="shared" si="28"/>
        <v>0</v>
      </c>
      <c r="L1102" s="66"/>
    </row>
    <row r="1103" spans="1:12" x14ac:dyDescent="0.35">
      <c r="A1103" s="75"/>
      <c r="B1103" s="77"/>
      <c r="C1103" s="77"/>
      <c r="D1103" s="77"/>
      <c r="E1103" s="77"/>
      <c r="F1103" s="77"/>
      <c r="G1103" s="77"/>
      <c r="H1103" s="77"/>
      <c r="I1103" s="77"/>
      <c r="J1103" s="77"/>
      <c r="K1103" s="86">
        <f t="shared" si="28"/>
        <v>0</v>
      </c>
      <c r="L1103" s="66"/>
    </row>
    <row r="1104" spans="1:12" x14ac:dyDescent="0.35">
      <c r="A1104" s="75"/>
      <c r="B1104" s="77"/>
      <c r="C1104" s="77"/>
      <c r="D1104" s="77"/>
      <c r="E1104" s="77"/>
      <c r="F1104" s="77"/>
      <c r="G1104" s="77"/>
      <c r="H1104" s="77"/>
      <c r="I1104" s="77"/>
      <c r="J1104" s="77"/>
      <c r="K1104" s="86">
        <f t="shared" si="28"/>
        <v>0</v>
      </c>
      <c r="L1104" s="66"/>
    </row>
    <row r="1105" spans="1:19" x14ac:dyDescent="0.35">
      <c r="A1105" s="75"/>
      <c r="B1105" s="77"/>
      <c r="C1105" s="77"/>
      <c r="D1105" s="77"/>
      <c r="E1105" s="77"/>
      <c r="F1105" s="77"/>
      <c r="G1105" s="77"/>
      <c r="H1105" s="77"/>
      <c r="I1105" s="77"/>
      <c r="J1105" s="77"/>
      <c r="K1105" s="86">
        <f t="shared" ref="K1105:K1119" si="29">SUM(G1105:J1105)</f>
        <v>0</v>
      </c>
      <c r="L1105" s="66"/>
    </row>
    <row r="1106" spans="1:19" x14ac:dyDescent="0.35">
      <c r="A1106" s="75"/>
      <c r="B1106" s="77"/>
      <c r="C1106" s="77"/>
      <c r="D1106" s="77"/>
      <c r="E1106" s="77"/>
      <c r="F1106" s="77"/>
      <c r="G1106" s="77"/>
      <c r="H1106" s="77"/>
      <c r="I1106" s="77"/>
      <c r="J1106" s="77"/>
      <c r="K1106" s="86">
        <f t="shared" si="29"/>
        <v>0</v>
      </c>
      <c r="L1106" s="66"/>
    </row>
    <row r="1107" spans="1:19" x14ac:dyDescent="0.35">
      <c r="A1107" s="75"/>
      <c r="B1107" s="77"/>
      <c r="C1107" s="77"/>
      <c r="D1107" s="77"/>
      <c r="E1107" s="77"/>
      <c r="F1107" s="77"/>
      <c r="G1107" s="77"/>
      <c r="H1107" s="77"/>
      <c r="I1107" s="77"/>
      <c r="J1107" s="77"/>
      <c r="K1107" s="86">
        <f t="shared" si="29"/>
        <v>0</v>
      </c>
      <c r="L1107" s="66"/>
    </row>
    <row r="1108" spans="1:19" x14ac:dyDescent="0.35">
      <c r="A1108" s="75"/>
      <c r="B1108" s="77"/>
      <c r="C1108" s="77"/>
      <c r="D1108" s="77"/>
      <c r="E1108" s="77"/>
      <c r="F1108" s="77"/>
      <c r="G1108" s="77"/>
      <c r="H1108" s="77"/>
      <c r="I1108" s="77"/>
      <c r="J1108" s="77"/>
      <c r="K1108" s="86">
        <f t="shared" si="29"/>
        <v>0</v>
      </c>
      <c r="L1108" s="66"/>
    </row>
    <row r="1109" spans="1:19" x14ac:dyDescent="0.35">
      <c r="A1109" s="75"/>
      <c r="B1109" s="77"/>
      <c r="C1109" s="77"/>
      <c r="D1109" s="77"/>
      <c r="E1109" s="77"/>
      <c r="F1109" s="77"/>
      <c r="G1109" s="77"/>
      <c r="H1109" s="77"/>
      <c r="I1109" s="77"/>
      <c r="J1109" s="77"/>
      <c r="K1109" s="86">
        <f t="shared" si="29"/>
        <v>0</v>
      </c>
      <c r="L1109" s="66"/>
    </row>
    <row r="1110" spans="1:19" x14ac:dyDescent="0.35">
      <c r="A1110" s="75"/>
      <c r="B1110" s="77"/>
      <c r="C1110" s="77"/>
      <c r="D1110" s="77"/>
      <c r="E1110" s="77"/>
      <c r="F1110" s="77"/>
      <c r="G1110" s="77"/>
      <c r="H1110" s="77"/>
      <c r="I1110" s="77"/>
      <c r="J1110" s="77"/>
      <c r="K1110" s="86">
        <f t="shared" si="29"/>
        <v>0</v>
      </c>
      <c r="L1110" s="66"/>
    </row>
    <row r="1111" spans="1:19" x14ac:dyDescent="0.35">
      <c r="A1111" s="75"/>
      <c r="B1111" s="77"/>
      <c r="C1111" s="77"/>
      <c r="D1111" s="77"/>
      <c r="E1111" s="77"/>
      <c r="F1111" s="77"/>
      <c r="G1111" s="77"/>
      <c r="H1111" s="77"/>
      <c r="I1111" s="77"/>
      <c r="J1111" s="77"/>
      <c r="K1111" s="86">
        <f t="shared" si="29"/>
        <v>0</v>
      </c>
      <c r="L1111" s="66"/>
    </row>
    <row r="1112" spans="1:19" x14ac:dyDescent="0.35">
      <c r="A1112" s="75"/>
      <c r="B1112" s="77"/>
      <c r="C1112" s="77"/>
      <c r="D1112" s="77"/>
      <c r="E1112" s="77"/>
      <c r="F1112" s="77"/>
      <c r="G1112" s="77"/>
      <c r="H1112" s="77"/>
      <c r="I1112" s="77"/>
      <c r="J1112" s="77"/>
      <c r="K1112" s="86">
        <f t="shared" si="29"/>
        <v>0</v>
      </c>
      <c r="L1112" s="66"/>
    </row>
    <row r="1113" spans="1:19" x14ac:dyDescent="0.35">
      <c r="A1113" s="75"/>
      <c r="B1113" s="77"/>
      <c r="C1113" s="77"/>
      <c r="D1113" s="77"/>
      <c r="E1113" s="77"/>
      <c r="F1113" s="77"/>
      <c r="G1113" s="77"/>
      <c r="H1113" s="77"/>
      <c r="I1113" s="77"/>
      <c r="J1113" s="77"/>
      <c r="K1113" s="86">
        <f t="shared" si="29"/>
        <v>0</v>
      </c>
      <c r="L1113" s="66"/>
    </row>
    <row r="1114" spans="1:19" x14ac:dyDescent="0.35">
      <c r="A1114" s="75"/>
      <c r="B1114" s="77"/>
      <c r="C1114" s="77"/>
      <c r="D1114" s="77"/>
      <c r="E1114" s="77"/>
      <c r="F1114" s="77"/>
      <c r="G1114" s="77"/>
      <c r="H1114" s="77"/>
      <c r="I1114" s="77"/>
      <c r="J1114" s="77"/>
      <c r="K1114" s="86">
        <f t="shared" si="29"/>
        <v>0</v>
      </c>
      <c r="L1114" s="66"/>
    </row>
    <row r="1115" spans="1:19" x14ac:dyDescent="0.35">
      <c r="A1115" s="75"/>
      <c r="B1115" s="77"/>
      <c r="C1115" s="77"/>
      <c r="D1115" s="77"/>
      <c r="E1115" s="77"/>
      <c r="F1115" s="77"/>
      <c r="G1115" s="77"/>
      <c r="H1115" s="77"/>
      <c r="I1115" s="77"/>
      <c r="J1115" s="77"/>
      <c r="K1115" s="86">
        <f t="shared" si="29"/>
        <v>0</v>
      </c>
      <c r="L1115" s="66"/>
    </row>
    <row r="1116" spans="1:19" x14ac:dyDescent="0.35">
      <c r="A1116" s="75"/>
      <c r="B1116" s="77"/>
      <c r="C1116" s="77"/>
      <c r="D1116" s="77"/>
      <c r="E1116" s="77"/>
      <c r="F1116" s="77"/>
      <c r="G1116" s="77"/>
      <c r="H1116" s="77"/>
      <c r="I1116" s="77"/>
      <c r="J1116" s="77"/>
      <c r="K1116" s="86">
        <f t="shared" si="29"/>
        <v>0</v>
      </c>
      <c r="L1116" s="66"/>
    </row>
    <row r="1117" spans="1:19" x14ac:dyDescent="0.35">
      <c r="A1117" s="75"/>
      <c r="B1117" s="77"/>
      <c r="C1117" s="77"/>
      <c r="D1117" s="77"/>
      <c r="E1117" s="77"/>
      <c r="F1117" s="77"/>
      <c r="G1117" s="77"/>
      <c r="H1117" s="77"/>
      <c r="I1117" s="77"/>
      <c r="J1117" s="77"/>
      <c r="K1117" s="86">
        <f t="shared" si="29"/>
        <v>0</v>
      </c>
      <c r="L1117" s="66"/>
    </row>
    <row r="1118" spans="1:19" x14ac:dyDescent="0.35">
      <c r="A1118" s="75"/>
      <c r="B1118" s="77"/>
      <c r="C1118" s="77"/>
      <c r="D1118" s="77"/>
      <c r="E1118" s="77"/>
      <c r="F1118" s="77"/>
      <c r="G1118" s="77"/>
      <c r="H1118" s="77"/>
      <c r="I1118" s="77"/>
      <c r="J1118" s="77"/>
      <c r="K1118" s="86">
        <f t="shared" si="29"/>
        <v>0</v>
      </c>
      <c r="L1118" s="66"/>
    </row>
    <row r="1119" spans="1:19" ht="16" thickBot="1" x14ac:dyDescent="0.4">
      <c r="A1119" s="75"/>
      <c r="B1119" s="77"/>
      <c r="C1119" s="77"/>
      <c r="D1119" s="77"/>
      <c r="E1119" s="77"/>
      <c r="F1119" s="77"/>
      <c r="G1119" s="77"/>
      <c r="H1119" s="77"/>
      <c r="I1119" s="77"/>
      <c r="J1119" s="77"/>
      <c r="K1119" s="89">
        <f t="shared" si="29"/>
        <v>0</v>
      </c>
      <c r="L1119" s="66"/>
      <c r="M1119" s="66"/>
      <c r="N1119" s="66"/>
      <c r="O1119" s="66"/>
      <c r="P1119" s="66"/>
      <c r="Q1119" s="66"/>
      <c r="R1119" s="66"/>
    </row>
    <row r="1120" spans="1:19" ht="16.5" thickTop="1" thickBot="1" x14ac:dyDescent="0.4">
      <c r="A1120" s="75"/>
      <c r="B1120" s="77"/>
      <c r="C1120" s="77"/>
      <c r="D1120" s="77"/>
      <c r="E1120" s="77"/>
      <c r="F1120" s="77"/>
      <c r="G1120" s="77"/>
      <c r="H1120" s="77"/>
      <c r="I1120" s="77"/>
      <c r="J1120" s="77"/>
      <c r="K1120" s="90" t="s">
        <v>66</v>
      </c>
      <c r="L1120" s="91" t="s">
        <v>179</v>
      </c>
      <c r="M1120" s="91" t="s">
        <v>84</v>
      </c>
      <c r="N1120" s="91" t="s">
        <v>49</v>
      </c>
      <c r="O1120" s="92" t="s">
        <v>33</v>
      </c>
      <c r="P1120" s="91" t="s">
        <v>251</v>
      </c>
      <c r="Q1120" s="92" t="s">
        <v>57</v>
      </c>
      <c r="R1120" s="93" t="s">
        <v>261</v>
      </c>
      <c r="S1120" s="66"/>
    </row>
    <row r="1121" spans="1:19" x14ac:dyDescent="0.35">
      <c r="A1121" s="1"/>
      <c r="B1121" s="9" t="s">
        <v>143</v>
      </c>
      <c r="C1121" s="9"/>
      <c r="D1121" s="9"/>
      <c r="E1121" s="9"/>
      <c r="F1121" s="9" t="s">
        <v>59</v>
      </c>
      <c r="G1121" s="9" t="s">
        <v>34</v>
      </c>
      <c r="H1121" s="9" t="s">
        <v>257</v>
      </c>
      <c r="I1121" s="9" t="s">
        <v>58</v>
      </c>
      <c r="J1121" s="9" t="s">
        <v>262</v>
      </c>
      <c r="K1121" s="94" t="s">
        <v>177</v>
      </c>
      <c r="L1121" s="87" t="s">
        <v>177</v>
      </c>
      <c r="M1121" s="87" t="s">
        <v>177</v>
      </c>
      <c r="N1121" s="87" t="s">
        <v>177</v>
      </c>
      <c r="O1121" s="87" t="s">
        <v>177</v>
      </c>
      <c r="P1121" s="87" t="s">
        <v>177</v>
      </c>
      <c r="Q1121" s="87" t="s">
        <v>177</v>
      </c>
      <c r="R1121" s="95" t="s">
        <v>177</v>
      </c>
      <c r="S1121" s="66"/>
    </row>
    <row r="1122" spans="1:19" x14ac:dyDescent="0.35">
      <c r="A1122" s="3"/>
      <c r="B1122" s="6">
        <f>SUM(B1041:B1120)</f>
        <v>0</v>
      </c>
      <c r="C1122" s="6" t="s">
        <v>179</v>
      </c>
      <c r="D1122" s="6" t="s">
        <v>84</v>
      </c>
      <c r="E1122" s="6" t="s">
        <v>49</v>
      </c>
      <c r="F1122" s="13" t="e">
        <f>AVERAGE(F1041:F1120)</f>
        <v>#DIV/0!</v>
      </c>
      <c r="G1122" s="21" t="e">
        <f>AVERAGE(G1041:G1120)</f>
        <v>#DIV/0!</v>
      </c>
      <c r="H1122" s="21" t="e">
        <f>AVERAGE(H1041:H1120)</f>
        <v>#DIV/0!</v>
      </c>
      <c r="I1122" s="21" t="e">
        <f>AVERAGE(I1041:I1120)</f>
        <v>#DIV/0!</v>
      </c>
      <c r="J1122" s="21" t="e">
        <f>AVERAGE(J1041:J1120)</f>
        <v>#DIV/0!</v>
      </c>
      <c r="K1122" s="94" t="s">
        <v>186</v>
      </c>
      <c r="L1122" s="87" t="s">
        <v>186</v>
      </c>
      <c r="M1122" s="87" t="s">
        <v>186</v>
      </c>
      <c r="N1122" s="87" t="s">
        <v>186</v>
      </c>
      <c r="O1122" s="87" t="s">
        <v>186</v>
      </c>
      <c r="P1122" s="87" t="s">
        <v>186</v>
      </c>
      <c r="Q1122" s="87" t="s">
        <v>186</v>
      </c>
      <c r="R1122" s="95" t="s">
        <v>186</v>
      </c>
      <c r="S1122" s="66"/>
    </row>
    <row r="1123" spans="1:19" x14ac:dyDescent="0.35">
      <c r="A1123" s="3"/>
      <c r="B1123" s="6" t="s">
        <v>182</v>
      </c>
      <c r="C1123" s="6" t="s">
        <v>183</v>
      </c>
      <c r="D1123" s="6" t="s">
        <v>183</v>
      </c>
      <c r="E1123" s="6" t="s">
        <v>183</v>
      </c>
      <c r="F1123" s="6"/>
      <c r="G1123" s="6" t="s">
        <v>184</v>
      </c>
      <c r="H1123" s="6" t="s">
        <v>252</v>
      </c>
      <c r="I1123" s="6" t="s">
        <v>185</v>
      </c>
      <c r="J1123" s="6" t="s">
        <v>263</v>
      </c>
      <c r="K1123" s="94" t="s">
        <v>177</v>
      </c>
      <c r="L1123" s="87" t="s">
        <v>177</v>
      </c>
      <c r="M1123" s="87" t="s">
        <v>177</v>
      </c>
      <c r="N1123" s="87" t="s">
        <v>177</v>
      </c>
      <c r="O1123" s="87" t="s">
        <v>177</v>
      </c>
      <c r="P1123" s="87" t="s">
        <v>177</v>
      </c>
      <c r="Q1123" s="87" t="s">
        <v>177</v>
      </c>
      <c r="R1123" s="95" t="s">
        <v>177</v>
      </c>
      <c r="S1123" s="66"/>
    </row>
    <row r="1124" spans="1:19" x14ac:dyDescent="0.35">
      <c r="A1124" s="3"/>
      <c r="B1124" s="6">
        <f>DSUM(A1040:B1120,2,K1121:K1122)</f>
        <v>0</v>
      </c>
      <c r="C1124" s="6" t="e">
        <f>DAVERAGE(A1040:C1120,3,L1121:L1122)</f>
        <v>#DIV/0!</v>
      </c>
      <c r="D1124" s="6" t="e">
        <f>DAVERAGE(A1040:D1120,4,M1121:M1122)</f>
        <v>#DIV/0!</v>
      </c>
      <c r="E1124" s="13" t="e">
        <f>DAVERAGE(A1040:E1120,5,N1121:N1122)</f>
        <v>#DIV/0!</v>
      </c>
      <c r="F1124" s="6"/>
      <c r="G1124" s="6" t="e">
        <f>DAVERAGE(A1040:G1120,7,O1121:O1122)</f>
        <v>#DIV/0!</v>
      </c>
      <c r="H1124" s="6" t="e">
        <f>DAVERAGE(A1040:H1120,8,P1121:P1122)</f>
        <v>#DIV/0!</v>
      </c>
      <c r="I1124" s="6" t="e">
        <f>DAVERAGE(A1040:I1120,9,Q1121:Q1122)</f>
        <v>#DIV/0!</v>
      </c>
      <c r="J1124" s="6" t="e">
        <f>DAVERAGE(A1040:J1120,10,R1121:R1122)</f>
        <v>#DIV/0!</v>
      </c>
      <c r="K1124" s="94" t="s">
        <v>187</v>
      </c>
      <c r="L1124" s="87" t="s">
        <v>187</v>
      </c>
      <c r="M1124" s="87" t="s">
        <v>187</v>
      </c>
      <c r="N1124" s="87" t="s">
        <v>187</v>
      </c>
      <c r="O1124" s="87" t="s">
        <v>187</v>
      </c>
      <c r="P1124" s="87" t="s">
        <v>187</v>
      </c>
      <c r="Q1124" s="87" t="s">
        <v>187</v>
      </c>
      <c r="R1124" s="95" t="s">
        <v>187</v>
      </c>
      <c r="S1124" s="66"/>
    </row>
    <row r="1125" spans="1:19" x14ac:dyDescent="0.35">
      <c r="A1125" s="3"/>
      <c r="B1125" s="6" t="s">
        <v>189</v>
      </c>
      <c r="C1125" s="6" t="s">
        <v>190</v>
      </c>
      <c r="D1125" s="6" t="s">
        <v>190</v>
      </c>
      <c r="E1125" s="13" t="s">
        <v>190</v>
      </c>
      <c r="F1125" s="6"/>
      <c r="G1125" s="6" t="s">
        <v>191</v>
      </c>
      <c r="H1125" s="6" t="s">
        <v>253</v>
      </c>
      <c r="I1125" s="6" t="s">
        <v>192</v>
      </c>
      <c r="J1125" s="6" t="s">
        <v>264</v>
      </c>
      <c r="K1125" s="94" t="s">
        <v>177</v>
      </c>
      <c r="L1125" s="87" t="s">
        <v>177</v>
      </c>
      <c r="M1125" s="87" t="s">
        <v>177</v>
      </c>
      <c r="N1125" s="87" t="s">
        <v>177</v>
      </c>
      <c r="O1125" s="87" t="s">
        <v>177</v>
      </c>
      <c r="P1125" s="87" t="s">
        <v>177</v>
      </c>
      <c r="Q1125" s="87" t="s">
        <v>177</v>
      </c>
      <c r="R1125" s="95" t="s">
        <v>177</v>
      </c>
      <c r="S1125" s="66"/>
    </row>
    <row r="1126" spans="1:19" x14ac:dyDescent="0.35">
      <c r="A1126" s="3"/>
      <c r="B1126" s="6">
        <f>DSUM(A1040:B1120,2,K1123:K1124)</f>
        <v>0</v>
      </c>
      <c r="C1126" s="13" t="e">
        <f>DAVERAGE(A1040:C1120,3,L1123:L1124)</f>
        <v>#DIV/0!</v>
      </c>
      <c r="D1126" s="6" t="e">
        <f>DAVERAGE(A1040:D1120,4,M1123:M1124)</f>
        <v>#DIV/0!</v>
      </c>
      <c r="E1126" s="13" t="e">
        <f>DAVERAGE(A1040:E1120,5,N1123:N1124)</f>
        <v>#DIV/0!</v>
      </c>
      <c r="F1126" s="6"/>
      <c r="G1126" s="6" t="e">
        <f>DAVERAGE(A1040:G1120,7,O1123:O1124)</f>
        <v>#DIV/0!</v>
      </c>
      <c r="H1126" s="6" t="e">
        <f>DAVERAGE(A1040:H1120,8,P1123:P1124)</f>
        <v>#DIV/0!</v>
      </c>
      <c r="I1126" s="6" t="e">
        <f>DAVERAGE(A1040:I1120,9,Q1123:Q1124)</f>
        <v>#DIV/0!</v>
      </c>
      <c r="J1126" s="6" t="e">
        <f>DAVERAGE(A1040:J1120,10,R1123:R1124)</f>
        <v>#DIV/0!</v>
      </c>
      <c r="K1126" s="94" t="s">
        <v>188</v>
      </c>
      <c r="L1126" s="87" t="s">
        <v>188</v>
      </c>
      <c r="M1126" s="87" t="s">
        <v>188</v>
      </c>
      <c r="N1126" s="87" t="s">
        <v>188</v>
      </c>
      <c r="O1126" s="87" t="s">
        <v>188</v>
      </c>
      <c r="P1126" s="87" t="s">
        <v>188</v>
      </c>
      <c r="Q1126" s="87" t="s">
        <v>188</v>
      </c>
      <c r="R1126" s="95" t="s">
        <v>188</v>
      </c>
      <c r="S1126" s="66"/>
    </row>
    <row r="1127" spans="1:19" x14ac:dyDescent="0.35">
      <c r="A1127" s="3"/>
      <c r="B1127" s="6" t="s">
        <v>193</v>
      </c>
      <c r="C1127" s="6" t="s">
        <v>194</v>
      </c>
      <c r="D1127" s="6" t="s">
        <v>194</v>
      </c>
      <c r="E1127" s="13" t="s">
        <v>194</v>
      </c>
      <c r="F1127" s="6"/>
      <c r="G1127" s="6" t="s">
        <v>195</v>
      </c>
      <c r="H1127" s="6" t="s">
        <v>254</v>
      </c>
      <c r="I1127" s="6" t="s">
        <v>196</v>
      </c>
      <c r="J1127" s="6" t="s">
        <v>265</v>
      </c>
      <c r="K1127" s="96" t="s">
        <v>177</v>
      </c>
      <c r="L1127" s="88" t="s">
        <v>177</v>
      </c>
      <c r="M1127" s="88" t="s">
        <v>177</v>
      </c>
      <c r="N1127" s="88" t="s">
        <v>177</v>
      </c>
      <c r="O1127" s="88" t="s">
        <v>177</v>
      </c>
      <c r="P1127" s="88" t="s">
        <v>177</v>
      </c>
      <c r="Q1127" s="88" t="s">
        <v>177</v>
      </c>
      <c r="R1127" s="97" t="s">
        <v>177</v>
      </c>
      <c r="S1127" s="66"/>
    </row>
    <row r="1128" spans="1:19" ht="16" thickBot="1" x14ac:dyDescent="0.4">
      <c r="A1128" s="3"/>
      <c r="B1128" s="6">
        <f>DSUM(A1040:B1120,2,K1125:K1126)</f>
        <v>0</v>
      </c>
      <c r="C1128" s="6" t="e">
        <f>DAVERAGE(A1040:C1120,3,L1125:L1126)</f>
        <v>#DIV/0!</v>
      </c>
      <c r="D1128" s="6" t="e">
        <f>DAVERAGE(A1040:D1120,4,M1125:M1126)</f>
        <v>#DIV/0!</v>
      </c>
      <c r="E1128" s="13" t="e">
        <f>DAVERAGE(A1040:E1120,5,N1125:N1126)</f>
        <v>#DIV/0!</v>
      </c>
      <c r="F1128" s="6"/>
      <c r="G1128" s="6" t="e">
        <f>DAVERAGE(A1040:G1120,7,O1125:O1126)</f>
        <v>#DIV/0!</v>
      </c>
      <c r="H1128" s="6" t="e">
        <f>DAVERAGE(A1040:H1120,8,P1125:P1126)</f>
        <v>#DIV/0!</v>
      </c>
      <c r="I1128" s="6" t="e">
        <f>DAVERAGE(A1040:I1120,9,Q1125:Q1126)</f>
        <v>#DIV/0!</v>
      </c>
      <c r="J1128" s="6" t="e">
        <f>DAVERAGE(A1040:J1120,10,R1125:R1126)</f>
        <v>#DIV/0!</v>
      </c>
      <c r="K1128" s="98" t="s">
        <v>198</v>
      </c>
      <c r="L1128" s="99" t="s">
        <v>198</v>
      </c>
      <c r="M1128" s="99" t="s">
        <v>198</v>
      </c>
      <c r="N1128" s="99" t="s">
        <v>198</v>
      </c>
      <c r="O1128" s="99" t="s">
        <v>198</v>
      </c>
      <c r="P1128" s="99" t="s">
        <v>198</v>
      </c>
      <c r="Q1128" s="99" t="s">
        <v>198</v>
      </c>
      <c r="R1128" s="100" t="s">
        <v>198</v>
      </c>
      <c r="S1128" s="66"/>
    </row>
    <row r="1129" spans="1:19" ht="16" thickTop="1" x14ac:dyDescent="0.35">
      <c r="A1129" s="3"/>
      <c r="B1129" s="6" t="s">
        <v>199</v>
      </c>
      <c r="C1129" s="6" t="s">
        <v>200</v>
      </c>
      <c r="D1129" s="6" t="s">
        <v>200</v>
      </c>
      <c r="E1129" s="13" t="s">
        <v>200</v>
      </c>
      <c r="F1129" s="6"/>
      <c r="G1129" s="6" t="s">
        <v>201</v>
      </c>
      <c r="H1129" s="6" t="s">
        <v>255</v>
      </c>
      <c r="I1129" s="6" t="s">
        <v>202</v>
      </c>
      <c r="J1129" s="6" t="s">
        <v>266</v>
      </c>
      <c r="K1129" s="79"/>
      <c r="L1129" s="80"/>
      <c r="M1129" s="80"/>
      <c r="N1129" s="80"/>
      <c r="O1129" s="66"/>
      <c r="P1129" s="66"/>
      <c r="Q1129" s="66"/>
      <c r="R1129" s="66"/>
    </row>
    <row r="1130" spans="1:19" ht="16" thickBot="1" x14ac:dyDescent="0.4">
      <c r="A1130" s="81"/>
      <c r="B1130" s="82">
        <f>DSUM(A1040:B1120,2,K1127:K1128)</f>
        <v>0</v>
      </c>
      <c r="C1130" s="82" t="e">
        <f>DAVERAGE(A1040:C1120,3,L1127:L1128)</f>
        <v>#DIV/0!</v>
      </c>
      <c r="D1130" s="82" t="e">
        <f>DAVERAGE(A1040:D1120,4,M1127:M1128)</f>
        <v>#DIV/0!</v>
      </c>
      <c r="E1130" s="83" t="e">
        <f>DAVERAGE(A1040:E1120,5,N1127:N1128)</f>
        <v>#DIV/0!</v>
      </c>
      <c r="F1130" s="82"/>
      <c r="G1130" s="82" t="e">
        <f>DAVERAGE(A1040:G1120,7,O1127:O1128)</f>
        <v>#DIV/0!</v>
      </c>
      <c r="H1130" s="82" t="e">
        <f>DAVERAGE(A1040:H1120,8,P1127:P1128)</f>
        <v>#DIV/0!</v>
      </c>
      <c r="I1130" s="82" t="e">
        <f>DAVERAGE(A1040:I1120,9,Q1127:Q1128)</f>
        <v>#DIV/0!</v>
      </c>
      <c r="J1130" s="84" t="e">
        <f>DAVERAGE(A1040:J1120,10,R1127:R1128)</f>
        <v>#DIV/0!</v>
      </c>
      <c r="K1130" s="66"/>
      <c r="L1130" s="66"/>
      <c r="M1130" s="66"/>
    </row>
    <row r="1131" spans="1:19" ht="16" thickTop="1" x14ac:dyDescent="0.35">
      <c r="A1131" s="66" t="s">
        <v>51</v>
      </c>
      <c r="B1131" s="66"/>
      <c r="C1131" s="66" t="s">
        <v>51</v>
      </c>
      <c r="D1131" s="66"/>
      <c r="E1131" s="66" t="s">
        <v>51</v>
      </c>
      <c r="F1131" s="66"/>
      <c r="G1131" s="66" t="s">
        <v>51</v>
      </c>
      <c r="H1131" s="66"/>
      <c r="I1131" s="66" t="s">
        <v>51</v>
      </c>
      <c r="J1131" s="7"/>
      <c r="K1131" s="66"/>
    </row>
    <row r="1132" spans="1:19" x14ac:dyDescent="0.35">
      <c r="I1132" s="66"/>
      <c r="J1132" s="66"/>
      <c r="K1132" s="66"/>
    </row>
    <row r="1133" spans="1:19" x14ac:dyDescent="0.35">
      <c r="I1133" s="66"/>
      <c r="J1133" s="66"/>
      <c r="K1133" s="66"/>
    </row>
    <row r="1134" spans="1:19" x14ac:dyDescent="0.35">
      <c r="I1134" s="66"/>
      <c r="J1134" s="66"/>
      <c r="K1134" s="66"/>
    </row>
    <row r="1135" spans="1:19" x14ac:dyDescent="0.35">
      <c r="I1135" s="66"/>
      <c r="J1135" s="66"/>
      <c r="K1135" s="66"/>
    </row>
    <row r="1136" spans="1:19" x14ac:dyDescent="0.35">
      <c r="I1136" s="66"/>
      <c r="J1136" s="66"/>
      <c r="K1136" s="66"/>
    </row>
    <row r="1137" spans="9:11" x14ac:dyDescent="0.35">
      <c r="I1137" s="66"/>
      <c r="J1137" s="66"/>
      <c r="K1137" s="66"/>
    </row>
    <row r="1138" spans="9:11" x14ac:dyDescent="0.35">
      <c r="I1138" s="66"/>
      <c r="J1138" s="66"/>
      <c r="K1138" s="66"/>
    </row>
    <row r="1139" spans="9:11" x14ac:dyDescent="0.35">
      <c r="J1139" s="66"/>
    </row>
  </sheetData>
  <sheetProtection sheet="1"/>
  <phoneticPr fontId="1" type="noConversion"/>
  <printOptions horizontalCentered="1"/>
  <pageMargins left="0.25" right="0.25" top="0.75" bottom="0.75" header="0.3" footer="0.3"/>
  <pageSetup scale="43" fitToHeight="0" orientation="portrait" r:id="rId1"/>
  <headerFooter alignWithMargins="0">
    <oddFooter xml:space="preserve">&amp;L&amp;"Arial"&amp;8pg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915"/>
  <sheetViews>
    <sheetView zoomScaleNormal="100" workbookViewId="0">
      <selection activeCell="C60" sqref="C60"/>
    </sheetView>
  </sheetViews>
  <sheetFormatPr defaultColWidth="8" defaultRowHeight="15.5" x14ac:dyDescent="0.35"/>
  <cols>
    <col min="1" max="1" width="12.765625" customWidth="1"/>
    <col min="2" max="2" width="12.07421875" customWidth="1"/>
    <col min="3" max="3" width="10.23046875" customWidth="1"/>
    <col min="4" max="4" width="8.765625" customWidth="1"/>
    <col min="5" max="5" width="8.53515625" customWidth="1"/>
    <col min="6" max="6" width="9.765625" customWidth="1"/>
    <col min="7" max="7" width="10.69140625" customWidth="1"/>
    <col min="8" max="8" width="10" customWidth="1"/>
    <col min="9" max="9" width="9.84375" customWidth="1"/>
    <col min="10" max="10" width="8.3046875" customWidth="1"/>
    <col min="11" max="11" width="7.23046875" customWidth="1"/>
  </cols>
  <sheetData>
    <row r="1" spans="1:13" x14ac:dyDescent="0.35">
      <c r="A1" s="14"/>
      <c r="B1" s="14"/>
      <c r="C1" s="14"/>
      <c r="D1" s="52"/>
      <c r="E1" s="14"/>
      <c r="F1" s="14"/>
      <c r="G1" s="14"/>
      <c r="H1" s="14"/>
      <c r="I1" s="14"/>
      <c r="J1" s="14"/>
      <c r="K1" s="52"/>
      <c r="L1" s="52"/>
    </row>
    <row r="2" spans="1:13" x14ac:dyDescent="0.35">
      <c r="A2" s="14"/>
      <c r="B2" s="14"/>
      <c r="C2" s="52"/>
      <c r="D2" s="61"/>
      <c r="E2" s="122" t="s">
        <v>230</v>
      </c>
      <c r="F2" s="14"/>
      <c r="G2" s="14"/>
      <c r="H2" s="14"/>
      <c r="I2" s="14"/>
      <c r="J2" s="14"/>
      <c r="K2" s="52"/>
      <c r="L2" s="52"/>
    </row>
    <row r="3" spans="1:13" ht="16" thickBot="1" x14ac:dyDescent="0.4">
      <c r="A3" s="14"/>
      <c r="B3" s="14"/>
      <c r="C3" s="223" t="s">
        <v>246</v>
      </c>
      <c r="F3" s="14"/>
      <c r="G3" s="14"/>
      <c r="H3" s="14"/>
      <c r="I3" s="14"/>
      <c r="J3" s="14"/>
      <c r="K3" s="123"/>
      <c r="L3" s="123"/>
    </row>
    <row r="4" spans="1:13" x14ac:dyDescent="0.35">
      <c r="A4" s="193" t="s">
        <v>236</v>
      </c>
      <c r="B4" s="203">
        <f>Input!C3</f>
        <v>0</v>
      </c>
      <c r="C4" s="194"/>
      <c r="D4" s="194"/>
      <c r="E4" s="194"/>
      <c r="F4" s="193"/>
      <c r="G4" s="204"/>
      <c r="H4" s="205"/>
      <c r="I4" s="205"/>
      <c r="J4" s="205"/>
      <c r="K4" s="66"/>
      <c r="L4" s="66"/>
      <c r="M4" s="66"/>
    </row>
    <row r="5" spans="1:13" x14ac:dyDescent="0.35">
      <c r="A5" s="195" t="s">
        <v>50</v>
      </c>
      <c r="B5" s="221">
        <f>Input!C4</f>
        <v>0</v>
      </c>
      <c r="C5" s="206"/>
      <c r="D5" s="207"/>
      <c r="E5" s="207"/>
      <c r="F5" s="195" t="s">
        <v>241</v>
      </c>
      <c r="G5" s="182"/>
      <c r="H5" s="208">
        <f>Input!H4</f>
        <v>0</v>
      </c>
      <c r="I5" s="208"/>
      <c r="J5" s="208"/>
      <c r="K5" s="66"/>
      <c r="L5" s="66"/>
    </row>
    <row r="6" spans="1:13" x14ac:dyDescent="0.35">
      <c r="A6" s="199" t="s">
        <v>83</v>
      </c>
      <c r="B6" s="182">
        <f>Input!C5</f>
        <v>0</v>
      </c>
      <c r="C6" s="207"/>
      <c r="D6" s="207"/>
      <c r="E6" s="207"/>
      <c r="H6" s="248">
        <f>Input!H5</f>
        <v>0</v>
      </c>
      <c r="I6" s="208"/>
      <c r="J6" s="208"/>
    </row>
    <row r="7" spans="1:13" x14ac:dyDescent="0.35">
      <c r="A7" s="199" t="s">
        <v>150</v>
      </c>
      <c r="B7" s="209">
        <f>Input!C6</f>
        <v>0</v>
      </c>
      <c r="C7" s="210"/>
      <c r="D7" s="207"/>
      <c r="E7" s="207"/>
      <c r="I7" s="208"/>
      <c r="J7" s="208"/>
    </row>
    <row r="8" spans="1:13" x14ac:dyDescent="0.35">
      <c r="A8" s="195" t="s">
        <v>176</v>
      </c>
      <c r="B8" s="182">
        <f>Input!C7</f>
        <v>0</v>
      </c>
      <c r="C8" s="207"/>
      <c r="D8" s="207"/>
      <c r="E8" s="207"/>
      <c r="F8" s="195" t="s">
        <v>55</v>
      </c>
      <c r="G8" s="253"/>
      <c r="H8" s="260">
        <f>Input!H7</f>
        <v>0</v>
      </c>
      <c r="I8" s="182"/>
      <c r="J8" s="182"/>
    </row>
    <row r="9" spans="1:13" ht="16" thickBot="1" x14ac:dyDescent="0.4">
      <c r="A9" s="196" t="s">
        <v>180</v>
      </c>
      <c r="B9" s="211">
        <f>Input!C8</f>
        <v>0</v>
      </c>
      <c r="C9" s="212"/>
      <c r="D9" s="212"/>
      <c r="E9" s="212"/>
      <c r="I9" s="213"/>
      <c r="J9" s="213"/>
    </row>
    <row r="10" spans="1:13" ht="16.5" thickTop="1" thickBot="1" x14ac:dyDescent="0.4">
      <c r="A10" s="46"/>
      <c r="B10" s="46"/>
      <c r="C10" s="63"/>
      <c r="D10" s="46" t="s">
        <v>163</v>
      </c>
      <c r="E10" s="7"/>
      <c r="F10" s="46"/>
      <c r="G10" s="46"/>
      <c r="H10" s="46"/>
      <c r="I10" s="46"/>
      <c r="J10" s="46"/>
    </row>
    <row r="11" spans="1:13" ht="16" thickTop="1" x14ac:dyDescent="0.35">
      <c r="A11" s="47"/>
      <c r="B11" s="50"/>
      <c r="C11" s="50"/>
      <c r="D11" s="50"/>
      <c r="E11" s="50"/>
      <c r="F11" s="50"/>
      <c r="G11" s="50"/>
      <c r="H11" s="50"/>
      <c r="I11" s="49"/>
      <c r="J11" s="49"/>
    </row>
    <row r="12" spans="1:13" x14ac:dyDescent="0.35">
      <c r="A12" s="27" t="s">
        <v>168</v>
      </c>
      <c r="B12" s="27"/>
      <c r="C12" s="27"/>
      <c r="D12" s="27">
        <f>SUM(Input!I10,Input!I126,Input!I238,Input!I350,Input!I462,Input!I574,Input!I686,Input!I798,Input!I910,Input!I1022)</f>
        <v>0</v>
      </c>
      <c r="E12" s="27" t="s">
        <v>74</v>
      </c>
      <c r="F12" s="27" t="s">
        <v>165</v>
      </c>
      <c r="G12" s="27"/>
      <c r="H12" s="27">
        <f>(Input!E17+Input!E133+Input!E245+Input!E357+Input!E469+Input!E581+Input!E693+Input!E805+Input!E917+Input!E1029)</f>
        <v>0</v>
      </c>
      <c r="I12" s="27" t="s">
        <v>74</v>
      </c>
      <c r="J12" s="27"/>
    </row>
    <row r="13" spans="1:13" x14ac:dyDescent="0.35">
      <c r="A13" s="23" t="s">
        <v>167</v>
      </c>
      <c r="B13" s="23"/>
      <c r="C13" s="23"/>
      <c r="D13" s="23">
        <f>SUM(Input!B110,Input!B226,Input!B338,Input!B450,Input!B562,Input!B674,Input!B786,Input!B898,Input!B1010,Input!B1122)</f>
        <v>0</v>
      </c>
      <c r="E13" s="23" t="s">
        <v>74</v>
      </c>
      <c r="F13" s="23" t="s">
        <v>89</v>
      </c>
      <c r="G13" s="23"/>
      <c r="H13" s="23"/>
      <c r="I13" s="23"/>
      <c r="J13" s="23"/>
    </row>
    <row r="14" spans="1:13" x14ac:dyDescent="0.35">
      <c r="A14" s="23" t="s">
        <v>90</v>
      </c>
      <c r="B14" s="23"/>
      <c r="C14" s="23"/>
      <c r="D14" s="23">
        <f>IF(ISERR(D13/D12*100),0,(D13/D12*100))</f>
        <v>0</v>
      </c>
      <c r="E14" s="23" t="s">
        <v>6</v>
      </c>
      <c r="F14" s="23" t="s">
        <v>48</v>
      </c>
      <c r="G14" s="23"/>
      <c r="H14" s="23">
        <f>IF(H12=0,0,(H12/D12)*100)</f>
        <v>0</v>
      </c>
      <c r="I14" s="23" t="s">
        <v>6</v>
      </c>
      <c r="J14" s="23"/>
    </row>
    <row r="15" spans="1:13" x14ac:dyDescent="0.35">
      <c r="A15" s="27"/>
      <c r="B15" s="27"/>
      <c r="C15" s="27"/>
      <c r="D15" s="27"/>
      <c r="E15" s="27"/>
      <c r="F15" s="27"/>
      <c r="G15" s="27"/>
      <c r="H15" s="27"/>
      <c r="I15" s="27"/>
      <c r="J15" s="27"/>
    </row>
    <row r="16" spans="1:13" x14ac:dyDescent="0.35">
      <c r="A16" s="27" t="s">
        <v>77</v>
      </c>
      <c r="B16" s="27"/>
      <c r="C16" s="48"/>
      <c r="D16" s="27">
        <f>SUM(H95,H161,H227,H293,H359,H425,H491,H557,H623,H689)</f>
        <v>0</v>
      </c>
      <c r="E16" s="27" t="s">
        <v>75</v>
      </c>
      <c r="F16" s="48"/>
      <c r="G16" s="48"/>
      <c r="H16" s="48"/>
      <c r="I16" s="48"/>
      <c r="J16" s="48"/>
    </row>
    <row r="17" spans="1:13" x14ac:dyDescent="0.35">
      <c r="A17" s="23" t="s">
        <v>79</v>
      </c>
      <c r="B17" s="23"/>
      <c r="C17" s="24"/>
      <c r="D17" s="23">
        <f>SUM(H96,H162,H228,H294,H360,H426,H492,H558,H624,H690)</f>
        <v>0</v>
      </c>
      <c r="E17" s="23" t="s">
        <v>75</v>
      </c>
      <c r="F17" s="33" t="s">
        <v>175</v>
      </c>
      <c r="G17" s="32"/>
      <c r="H17" s="32"/>
      <c r="I17" s="32">
        <f>SUM(H120,H186,H252,H318,H384,H450,H516,H582,H648,H714)</f>
        <v>0</v>
      </c>
      <c r="J17" s="59" t="s">
        <v>75</v>
      </c>
    </row>
    <row r="18" spans="1:13" x14ac:dyDescent="0.35">
      <c r="A18" s="23" t="s">
        <v>78</v>
      </c>
      <c r="B18" s="23"/>
      <c r="C18" s="24"/>
      <c r="D18" s="23">
        <f>SUM(H97,H163,H229,H295,H361,H427,H493,H559,H625,H691)</f>
        <v>0</v>
      </c>
      <c r="E18" s="23" t="s">
        <v>75</v>
      </c>
      <c r="F18" s="56" t="s">
        <v>174</v>
      </c>
      <c r="G18" s="57"/>
      <c r="H18" s="57"/>
      <c r="I18" s="57">
        <f>SUM(H121,H187,H253,H319,H385,H451,H517,H583,H649,H715)</f>
        <v>0</v>
      </c>
      <c r="J18" s="60" t="s">
        <v>75</v>
      </c>
    </row>
    <row r="19" spans="1:13" x14ac:dyDescent="0.35">
      <c r="A19" s="23" t="s">
        <v>76</v>
      </c>
      <c r="B19" s="23"/>
      <c r="C19" s="24"/>
      <c r="D19" s="23">
        <f>SUM(H98,H164,H230,H296,H362,H428,H494,H560,H626,H692)</f>
        <v>0</v>
      </c>
      <c r="E19" s="23" t="s">
        <v>75</v>
      </c>
      <c r="F19" s="23"/>
      <c r="G19" s="23"/>
      <c r="H19" s="23"/>
      <c r="I19" s="23"/>
      <c r="J19" s="23"/>
    </row>
    <row r="20" spans="1:13" x14ac:dyDescent="0.35">
      <c r="A20" s="45" t="s">
        <v>169</v>
      </c>
      <c r="B20" s="45"/>
      <c r="C20" s="45"/>
      <c r="D20" s="44">
        <f>SUM(D16:D19)</f>
        <v>0</v>
      </c>
      <c r="E20" s="45" t="s">
        <v>75</v>
      </c>
      <c r="F20" s="24"/>
      <c r="G20" s="24"/>
      <c r="H20" s="24"/>
      <c r="I20" s="24"/>
      <c r="J20" s="24"/>
    </row>
    <row r="21" spans="1:13" x14ac:dyDescent="0.35">
      <c r="A21" s="27"/>
      <c r="B21" s="27"/>
      <c r="C21" s="27"/>
      <c r="D21" s="62"/>
      <c r="E21" s="62"/>
      <c r="F21" s="27"/>
      <c r="G21" s="27"/>
      <c r="H21" s="27"/>
      <c r="I21" s="27"/>
      <c r="J21" s="27"/>
    </row>
    <row r="22" spans="1:13" x14ac:dyDescent="0.35">
      <c r="A22" s="27"/>
      <c r="B22" s="27"/>
      <c r="C22" s="27"/>
      <c r="D22" s="32" t="s">
        <v>181</v>
      </c>
      <c r="F22" s="27"/>
      <c r="G22" s="27"/>
      <c r="H22" s="27"/>
      <c r="I22" s="27"/>
      <c r="J22" s="27"/>
    </row>
    <row r="23" spans="1:13" x14ac:dyDescent="0.3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66"/>
      <c r="L23" s="66"/>
    </row>
    <row r="24" spans="1:13" x14ac:dyDescent="0.35">
      <c r="A24" s="23"/>
      <c r="B24" s="31" t="s">
        <v>105</v>
      </c>
      <c r="C24" s="51" t="e">
        <f>(D16/D20)*100</f>
        <v>#DIV/0!</v>
      </c>
      <c r="D24" s="31" t="s">
        <v>142</v>
      </c>
      <c r="E24" s="51" t="e">
        <f>(D17/D20)*100</f>
        <v>#DIV/0!</v>
      </c>
      <c r="F24" s="31" t="s">
        <v>111</v>
      </c>
      <c r="G24" s="51" t="e">
        <f>(D18/D20)*100</f>
        <v>#DIV/0!</v>
      </c>
      <c r="H24" s="31" t="s">
        <v>97</v>
      </c>
      <c r="I24" s="51" t="e">
        <f>(D19/D20)*100</f>
        <v>#DIV/0!</v>
      </c>
      <c r="J24" s="67"/>
      <c r="K24" s="66"/>
      <c r="L24" s="66"/>
      <c r="M24" s="66"/>
    </row>
    <row r="25" spans="1:13" x14ac:dyDescent="0.3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68"/>
      <c r="L25" s="68"/>
    </row>
    <row r="26" spans="1:13" x14ac:dyDescent="0.3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4"/>
      <c r="L26" s="24"/>
    </row>
    <row r="27" spans="1:13" ht="16" thickBot="1" x14ac:dyDescent="0.4">
      <c r="A27" s="294" t="s">
        <v>235</v>
      </c>
      <c r="B27" s="294"/>
      <c r="C27" s="294"/>
      <c r="D27" s="294"/>
      <c r="E27" s="294"/>
      <c r="F27" s="294"/>
      <c r="G27" s="294"/>
      <c r="H27" s="294"/>
      <c r="I27" s="294"/>
      <c r="J27" s="294"/>
      <c r="K27" s="24"/>
      <c r="L27" s="24"/>
    </row>
    <row r="28" spans="1:13" x14ac:dyDescent="0.35">
      <c r="A28" s="157"/>
      <c r="B28" s="158" t="s">
        <v>144</v>
      </c>
      <c r="C28" s="158" t="s">
        <v>43</v>
      </c>
      <c r="D28" s="158" t="s">
        <v>91</v>
      </c>
      <c r="E28" s="158" t="s">
        <v>44</v>
      </c>
      <c r="F28" s="158" t="s">
        <v>147</v>
      </c>
      <c r="G28" s="158" t="s">
        <v>42</v>
      </c>
      <c r="H28" s="158" t="s">
        <v>149</v>
      </c>
      <c r="I28" s="159" t="s">
        <v>205</v>
      </c>
      <c r="J28" s="160" t="s">
        <v>38</v>
      </c>
      <c r="K28" s="66"/>
    </row>
    <row r="29" spans="1:13" x14ac:dyDescent="0.35">
      <c r="A29" s="161" t="s">
        <v>123</v>
      </c>
      <c r="B29" s="162">
        <f>IF(Input!A20="",0,H120)</f>
        <v>0</v>
      </c>
      <c r="C29" s="162">
        <f>IF(Input!B20="",0,H120)</f>
        <v>0</v>
      </c>
      <c r="D29" s="162">
        <f>IF(Input!C20="",0,H120)</f>
        <v>0</v>
      </c>
      <c r="E29" s="162">
        <f>IF(Input!D20="",0,H121)</f>
        <v>0</v>
      </c>
      <c r="F29" s="162">
        <f>IF(Input!E20="",0,H121)</f>
        <v>0</v>
      </c>
      <c r="G29" s="162">
        <f>IF(Input!F20="",0,H121)</f>
        <v>0</v>
      </c>
      <c r="H29" s="162">
        <f>IF(Input!G20="",0,H121)</f>
        <v>0</v>
      </c>
      <c r="I29" s="163">
        <f>IF(Input!H20="",0,H121)</f>
        <v>0</v>
      </c>
      <c r="J29" s="164">
        <f>IF(Input!I20="",0,H121)</f>
        <v>0</v>
      </c>
      <c r="K29" s="66"/>
    </row>
    <row r="30" spans="1:13" x14ac:dyDescent="0.35">
      <c r="A30" s="161" t="s">
        <v>125</v>
      </c>
      <c r="B30" s="162">
        <f>IF(Input!A136="",0,H186)</f>
        <v>0</v>
      </c>
      <c r="C30" s="162">
        <f>IF(Input!B136="",0,H186)</f>
        <v>0</v>
      </c>
      <c r="D30" s="162">
        <f>IF(Input!C136="",0,H186)</f>
        <v>0</v>
      </c>
      <c r="E30" s="162">
        <f>IF(Input!D136="",0,H187)</f>
        <v>0</v>
      </c>
      <c r="F30" s="162">
        <f>IF(Input!E136="",0,H187)</f>
        <v>0</v>
      </c>
      <c r="G30" s="162">
        <f>IF(Input!F136="",0,H187)</f>
        <v>0</v>
      </c>
      <c r="H30" s="162">
        <f>IF(Input!G136="",0,H187)</f>
        <v>0</v>
      </c>
      <c r="I30" s="162">
        <f>IF(Input!H136="",0,H187)</f>
        <v>0</v>
      </c>
      <c r="J30" s="165">
        <f>IF(Input!I136="",0,H187)</f>
        <v>0</v>
      </c>
      <c r="K30" s="66"/>
    </row>
    <row r="31" spans="1:13" x14ac:dyDescent="0.35">
      <c r="A31" s="161" t="s">
        <v>126</v>
      </c>
      <c r="B31" s="162">
        <f>IF(Input!A248="",0,H252)</f>
        <v>0</v>
      </c>
      <c r="C31" s="162">
        <f>IF(Input!B248="",0,H252)</f>
        <v>0</v>
      </c>
      <c r="D31" s="162">
        <f>IF(Input!C248="",0,H252)</f>
        <v>0</v>
      </c>
      <c r="E31" s="162">
        <f>IF(Input!D248="",0,H253)</f>
        <v>0</v>
      </c>
      <c r="F31" s="162">
        <f>IF(Input!E248="",0,H253)</f>
        <v>0</v>
      </c>
      <c r="G31" s="162">
        <f>IF(Input!F248="",0,H253)</f>
        <v>0</v>
      </c>
      <c r="H31" s="162">
        <f>IF(Input!G248="",0,H253)</f>
        <v>0</v>
      </c>
      <c r="I31" s="163">
        <f>IF(Input!H248="",0,H253)</f>
        <v>0</v>
      </c>
      <c r="J31" s="164">
        <f>IF(Input!I248="",0,H253)</f>
        <v>0</v>
      </c>
      <c r="K31" s="66"/>
    </row>
    <row r="32" spans="1:13" x14ac:dyDescent="0.35">
      <c r="A32" s="161" t="s">
        <v>127</v>
      </c>
      <c r="B32" s="162">
        <f>IF(Input!A360="",0,H318)</f>
        <v>0</v>
      </c>
      <c r="C32" s="162">
        <f>IF(Input!B360="",0,H318)</f>
        <v>0</v>
      </c>
      <c r="D32" s="162">
        <f>IF(Input!C360="",0,H318)</f>
        <v>0</v>
      </c>
      <c r="E32" s="162">
        <f>IF(Input!D360="",0,H319)</f>
        <v>0</v>
      </c>
      <c r="F32" s="162">
        <f>IF(Input!E360="",0,H319)</f>
        <v>0</v>
      </c>
      <c r="G32" s="162">
        <f>IF(Input!F360="",0,H319)</f>
        <v>0</v>
      </c>
      <c r="H32" s="162">
        <f>IF(Input!G360="",0,H319)</f>
        <v>0</v>
      </c>
      <c r="I32" s="163">
        <f>IF(Input!H360="",0,H319)</f>
        <v>0</v>
      </c>
      <c r="J32" s="164">
        <f>IF(Input!I360="",0,H319)</f>
        <v>0</v>
      </c>
      <c r="K32" s="66"/>
    </row>
    <row r="33" spans="1:12" x14ac:dyDescent="0.35">
      <c r="A33" s="161" t="s">
        <v>128</v>
      </c>
      <c r="B33" s="162">
        <f>IF(Input!A472="",0,H384)</f>
        <v>0</v>
      </c>
      <c r="C33" s="162">
        <f>IF(Input!B472="",0,H384)</f>
        <v>0</v>
      </c>
      <c r="D33" s="162">
        <f>IF(Input!C472="",0,H384)</f>
        <v>0</v>
      </c>
      <c r="E33" s="162">
        <f>IF(Input!D472="",0,H385)</f>
        <v>0</v>
      </c>
      <c r="F33" s="162">
        <f>IF(Input!E472="",0,H385)</f>
        <v>0</v>
      </c>
      <c r="G33" s="162">
        <f>IF(Input!F472="",0,H385)</f>
        <v>0</v>
      </c>
      <c r="H33" s="162">
        <f>IF(Input!G472="",0,H385)</f>
        <v>0</v>
      </c>
      <c r="I33" s="163">
        <f>IF(Input!H472="",0,H385)</f>
        <v>0</v>
      </c>
      <c r="J33" s="164">
        <f>IF(Input!I472="",0,H385)</f>
        <v>0</v>
      </c>
      <c r="K33" s="66"/>
    </row>
    <row r="34" spans="1:12" x14ac:dyDescent="0.35">
      <c r="A34" s="161" t="s">
        <v>129</v>
      </c>
      <c r="B34" s="162">
        <f>IF(Input!A584="",0,H450)</f>
        <v>0</v>
      </c>
      <c r="C34" s="162">
        <f>IF(Input!B584="",0,H450)</f>
        <v>0</v>
      </c>
      <c r="D34" s="162">
        <f>IF(Input!C584="",0,H450)</f>
        <v>0</v>
      </c>
      <c r="E34" s="162">
        <f>IF(Input!D584="",0,H451)</f>
        <v>0</v>
      </c>
      <c r="F34" s="162">
        <f>IF(Input!E584="",0,H451)</f>
        <v>0</v>
      </c>
      <c r="G34" s="162">
        <f>IF(Input!F584="",0,H451)</f>
        <v>0</v>
      </c>
      <c r="H34" s="162">
        <f>IF(Input!G584="",0,H451)</f>
        <v>0</v>
      </c>
      <c r="I34" s="163">
        <f>IF(Input!H584="",0,H451)</f>
        <v>0</v>
      </c>
      <c r="J34" s="164">
        <f>IF(Input!I584="",0,H451)</f>
        <v>0</v>
      </c>
      <c r="K34" s="66"/>
    </row>
    <row r="35" spans="1:12" x14ac:dyDescent="0.35">
      <c r="A35" s="161" t="s">
        <v>130</v>
      </c>
      <c r="B35" s="162">
        <f>IF(Input!A696="",0,H516)</f>
        <v>0</v>
      </c>
      <c r="C35" s="162">
        <f>IF(Input!B696="",0,H516)</f>
        <v>0</v>
      </c>
      <c r="D35" s="162">
        <f>IF(Input!C696="",0,H516)</f>
        <v>0</v>
      </c>
      <c r="E35" s="162">
        <f>IF(Input!D696="",0,H517)</f>
        <v>0</v>
      </c>
      <c r="F35" s="162">
        <f>IF(Input!E696="",0,H517)</f>
        <v>0</v>
      </c>
      <c r="G35" s="162">
        <f>IF(Input!F696="",0,H517)</f>
        <v>0</v>
      </c>
      <c r="H35" s="162">
        <f>IF(Input!G696="",0,H517)</f>
        <v>0</v>
      </c>
      <c r="I35" s="163">
        <f>IF(Input!H696="",0,H517)</f>
        <v>0</v>
      </c>
      <c r="J35" s="164">
        <f>IF(Input!I696="",0,H517)</f>
        <v>0</v>
      </c>
      <c r="K35" s="66"/>
    </row>
    <row r="36" spans="1:12" x14ac:dyDescent="0.35">
      <c r="A36" s="161" t="s">
        <v>131</v>
      </c>
      <c r="B36" s="162">
        <f>IF(Input!A808="",0,H582)</f>
        <v>0</v>
      </c>
      <c r="C36" s="162">
        <f>IF(Input!B808="",0,H582)</f>
        <v>0</v>
      </c>
      <c r="D36" s="162">
        <f>IF(Input!C808="",0,H582)</f>
        <v>0</v>
      </c>
      <c r="E36" s="162">
        <f>IF(Input!D808="",0,H583)</f>
        <v>0</v>
      </c>
      <c r="F36" s="162">
        <f>IF(Input!E808="",0,H583)</f>
        <v>0</v>
      </c>
      <c r="G36" s="162">
        <f>IF(Input!F808="",0,H583)</f>
        <v>0</v>
      </c>
      <c r="H36" s="162">
        <f>IF(Input!G808="",0,H583)</f>
        <v>0</v>
      </c>
      <c r="I36" s="163">
        <f>IF(Input!H808="",0,H583)</f>
        <v>0</v>
      </c>
      <c r="J36" s="164">
        <f>IF(Input!I808="",0,H583)</f>
        <v>0</v>
      </c>
      <c r="K36" s="66"/>
    </row>
    <row r="37" spans="1:12" x14ac:dyDescent="0.35">
      <c r="A37" s="161" t="s">
        <v>132</v>
      </c>
      <c r="B37" s="162">
        <f>IF(Input!A920="",0,H648)</f>
        <v>0</v>
      </c>
      <c r="C37" s="162">
        <f>IF(Input!B920="",0,H648)</f>
        <v>0</v>
      </c>
      <c r="D37" s="162">
        <f>IF(Input!C920="",0,H648)</f>
        <v>0</v>
      </c>
      <c r="E37" s="162">
        <f>IF(Input!D920="",0,H649)</f>
        <v>0</v>
      </c>
      <c r="F37" s="162">
        <f>IF(Input!E920="",0,H649)</f>
        <v>0</v>
      </c>
      <c r="G37" s="162">
        <f>IF(Input!F920="",0,H649)</f>
        <v>0</v>
      </c>
      <c r="H37" s="162">
        <f>IF(Input!G920="",0,H649)</f>
        <v>0</v>
      </c>
      <c r="I37" s="163">
        <f>IF(Input!H920="",0,H649)</f>
        <v>0</v>
      </c>
      <c r="J37" s="164">
        <f>IF(Input!I920="",0,H649)</f>
        <v>0</v>
      </c>
      <c r="K37" s="66"/>
    </row>
    <row r="38" spans="1:12" x14ac:dyDescent="0.35">
      <c r="A38" s="161" t="s">
        <v>124</v>
      </c>
      <c r="B38" s="162">
        <f>IF(Input!A1032="",0,H714)</f>
        <v>0</v>
      </c>
      <c r="C38" s="162">
        <f>IF(Input!B1032="",0,H714)</f>
        <v>0</v>
      </c>
      <c r="D38" s="162">
        <f>IF(Input!C1032="",0,H714)</f>
        <v>0</v>
      </c>
      <c r="E38" s="162">
        <f>IF(Input!D1032="",0,H715)</f>
        <v>0</v>
      </c>
      <c r="F38" s="162">
        <f>IF(Input!E1032="",0,H715)</f>
        <v>0</v>
      </c>
      <c r="G38" s="162">
        <f>IF(Input!F1032="",0,H715)</f>
        <v>0</v>
      </c>
      <c r="H38" s="162">
        <f>IF(Input!G1032="",0,H715)</f>
        <v>0</v>
      </c>
      <c r="I38" s="163">
        <f>IF(Input!H1032="",0,H715)</f>
        <v>0</v>
      </c>
      <c r="J38" s="164">
        <f>IF(Input!I1032="",0,H715)</f>
        <v>0</v>
      </c>
      <c r="K38" s="66"/>
    </row>
    <row r="39" spans="1:12" ht="16" thickBot="1" x14ac:dyDescent="0.4">
      <c r="A39" s="166" t="s">
        <v>166</v>
      </c>
      <c r="B39" s="162">
        <f t="shared" ref="B39:J39" si="0">SUM(B29:B38)</f>
        <v>0</v>
      </c>
      <c r="C39" s="162">
        <f t="shared" si="0"/>
        <v>0</v>
      </c>
      <c r="D39" s="162">
        <f t="shared" si="0"/>
        <v>0</v>
      </c>
      <c r="E39" s="162">
        <f t="shared" si="0"/>
        <v>0</v>
      </c>
      <c r="F39" s="162">
        <f t="shared" si="0"/>
        <v>0</v>
      </c>
      <c r="G39" s="162">
        <f t="shared" si="0"/>
        <v>0</v>
      </c>
      <c r="H39" s="162">
        <f t="shared" si="0"/>
        <v>0</v>
      </c>
      <c r="I39" s="163">
        <f t="shared" si="0"/>
        <v>0</v>
      </c>
      <c r="J39" s="167">
        <f t="shared" si="0"/>
        <v>0</v>
      </c>
      <c r="K39" s="66"/>
    </row>
    <row r="40" spans="1:12" x14ac:dyDescent="0.35">
      <c r="A40" s="12" t="s">
        <v>9</v>
      </c>
      <c r="B40" s="29"/>
      <c r="C40" s="29"/>
      <c r="D40" s="29"/>
      <c r="E40" s="29"/>
      <c r="F40" s="29"/>
      <c r="G40" s="29"/>
      <c r="H40" s="29"/>
      <c r="I40" s="29"/>
      <c r="J40" s="23"/>
      <c r="K40" s="24"/>
      <c r="L40" s="24"/>
    </row>
    <row r="41" spans="1:12" ht="16" thickBot="1" x14ac:dyDescent="0.4">
      <c r="A41" s="295" t="s">
        <v>248</v>
      </c>
      <c r="B41" s="295"/>
      <c r="C41" s="295"/>
      <c r="D41" s="295"/>
      <c r="E41" s="295"/>
      <c r="F41" s="295"/>
      <c r="G41" s="295"/>
      <c r="H41" s="295"/>
      <c r="I41" s="295"/>
      <c r="J41" s="295"/>
      <c r="K41" s="24"/>
      <c r="L41" s="24"/>
    </row>
    <row r="42" spans="1:12" x14ac:dyDescent="0.35">
      <c r="A42" s="236"/>
      <c r="B42" s="237" t="s">
        <v>144</v>
      </c>
      <c r="C42" s="237" t="s">
        <v>43</v>
      </c>
      <c r="D42" s="237" t="s">
        <v>91</v>
      </c>
      <c r="E42" s="237" t="s">
        <v>44</v>
      </c>
      <c r="F42" s="237" t="s">
        <v>147</v>
      </c>
      <c r="G42" s="237" t="s">
        <v>42</v>
      </c>
      <c r="H42" s="238" t="s">
        <v>149</v>
      </c>
      <c r="I42" s="237" t="s">
        <v>205</v>
      </c>
      <c r="J42" s="239" t="s">
        <v>38</v>
      </c>
      <c r="K42" s="66"/>
    </row>
    <row r="43" spans="1:12" x14ac:dyDescent="0.35">
      <c r="A43" s="240" t="s">
        <v>123</v>
      </c>
      <c r="B43" s="241">
        <f>IF(AND(B29&gt;0,C29&gt;0,D29&gt;0),B29*0.7705,IF(AND(B29&gt;0,C29&gt;0,D29=0),B29*0.9,IF(AND(B29&gt;0,D29&gt;0,C29=0),B29*0.9,B29)))</f>
        <v>0</v>
      </c>
      <c r="C43" s="241">
        <f>IF(AND(C29&gt;0,D29&gt;0,B29&gt;0),C29*0.7705,IF(AND(C29&gt;0,D29&gt;0,B29=0),C29*0.83,IF(AND(C29&gt;0,B29&gt;0,D29=0),C29*0.9,C29)))</f>
        <v>0</v>
      </c>
      <c r="D43" s="241">
        <f>IF(AND(D29&gt;0,B29&gt;0,C29&gt;0),D29*0.7705,IF(AND(D29&gt;0,B29&gt;0,C29=0),D29*0.9,IF(AND(D29&gt;0,C29&gt;0,B29=0),D29*0.83,D29)))</f>
        <v>0</v>
      </c>
      <c r="E43" s="241">
        <f>IF(AND(E29&gt;0,F29&gt;0,G29&gt;0,H29&gt;0),E29*0.8209,IF(AND(E29&gt;0,F29&gt;0,G29&gt;0,H29=0),E29*0.8325,IF(AND(E29&gt;0,F29&gt;0,H29&gt;0,G29=0),E29*0.8844,IF(AND(E29&gt;0,G29&gt;0,H29&gt;0,F29=0),E29*0.9258,IF(AND(E29&gt;0,F29&gt;0,G29=0,H29=0),E29*0.8937,IF(AND(E29&gt;0,G29&gt;0,F29=0,H29=0),E29*0.9394,IF(AND(E29&gt;0,H29&gt;0, F29=0,G29=0),E29*0.9899,E29)))))))</f>
        <v>0</v>
      </c>
      <c r="F43" s="241">
        <f>IF(AND(F29&gt;0,G29&gt;0,H29&gt;0,E29&gt;0),F29*0.8209,IF(AND(F29&gt;0,G29&gt;0,H29&gt;0,E29=0),F29*0.9083,IF(AND(F29&gt;0,G29&gt;0,E29&gt;0,H29=0),F29*0.8325,IF(AND(F29&gt;0,E29&gt;0,H29&gt;0,G29=0),F29*0.8844,IF(AND(F29&gt;0,G29&gt;0,E29=0,H29=0),F29*0.9245,IF(AND(F29&gt;0,H29&gt;0,E29=0,G29=0),F29*0.9866,IF(AND(F29&gt;0,E29&gt;0,G29=0,H29=0),F29*0.8937,F29)))))))</f>
        <v>0</v>
      </c>
      <c r="G43" s="241">
        <f>IF(AND(G29&gt;0,H29&gt;0,E29&gt;0,29&gt;0),G29*0.8209,IF(AND(G29&gt;0,H29&gt;0,E29&gt;0,F29=0),G29*0.9528,IF(AND(G29&gt;0,H29&gt;0,F29&gt;0,E29=0),G29*0.9083,IF(AND(G29&gt;0,E29&gt;0,F29&gt;0,H29=0),G29*0.8235,IF(AND(G29&gt;0,H29&gt;0,E29=0,F29=0),G29*0.971,IF(AND(G29&gt;0,E29&gt;0,F29=0,H29=0),G29*0.9394,IF(AND(G29&gt;0,F29&gt;0,E29=0,H29=0),G29*0.9245,G29)))))))</f>
        <v>0</v>
      </c>
      <c r="H43" s="241">
        <f>IF(AND(H29&gt;0,E29&gt;0,F29&gt;0,G29&gt;0),H29*0.8209,IF(AND(H29&gt;0,E29&gt;0,F29&gt;0,G29=0),H29*0.8844,IF(AND(H29&gt;0,E29&gt;0,G29&gt;0,F29=0),H29*0.9258,IF(AND(H29&gt;0,F29&gt;0,G29&gt;0,E29=0),H29*0.9083,IF(AND(H29&gt;0,E29&gt;0,F29=0,G29=0),H29*0.9899,IF(AND(H29&gt;0,F29&gt;0,E29=0,G29=0),H29*0.9866,IF(AND(H29&gt;0,G29&gt;0,E29=0,F29=0),H29*0.971,H29)))))))</f>
        <v>0</v>
      </c>
      <c r="I43" s="241">
        <f>IF(AND(I29&gt;0,J29&gt;0),I29*0.9947,IF(J29=0,I29, IF(I29=0,I29)))</f>
        <v>0</v>
      </c>
      <c r="J43" s="242">
        <f>IF(AND(J29&gt;0,I29&gt;0),J29*0.9947,IF(I29=0,J29,IF(J29=0,J29)))</f>
        <v>0</v>
      </c>
      <c r="K43" s="66"/>
    </row>
    <row r="44" spans="1:12" x14ac:dyDescent="0.35">
      <c r="A44" s="240" t="s">
        <v>125</v>
      </c>
      <c r="B44" s="241">
        <f t="shared" ref="B44:B52" si="1">IF(AND(B30&gt;0,C30&gt;0,D30&gt;0),B30*0.7705,IF(AND(B30&gt;0,C30&gt;0,D30=0),B30*0.9,IF(AND(B30&gt;0,D30&gt;0,C30=0),B30*0.9,B30)))</f>
        <v>0</v>
      </c>
      <c r="C44" s="241">
        <f t="shared" ref="C44:C52" si="2">IF(AND(C30&gt;0,D30&gt;0,B30&gt;0),C30*0.7705,IF(AND(C30&gt;0,D30&gt;0,B30=0),C30*0.83,IF(AND(C30&gt;0,B30&gt;0,D30=0),C30*0.9,C30)))</f>
        <v>0</v>
      </c>
      <c r="D44" s="241">
        <f t="shared" ref="D44:D52" si="3">IF(AND(D30&gt;0,B30&gt;0,C30&gt;0),D30*0.7705,IF(AND(D30&gt;0,B30&gt;0,C30=0),D30*0.9,IF(AND(D30&gt;0,C30&gt;0,B30=0),D30*0.83,D30)))</f>
        <v>0</v>
      </c>
      <c r="E44" s="241">
        <f t="shared" ref="E44:E52" si="4">IF(AND(E30&gt;0,F30&gt;0,G30&gt;0,H30&gt;0),E30*0.8209,IF(AND(E30&gt;0,F30&gt;0,G30&gt;0,H30=0),E30*0.8325,IF(AND(E30&gt;0,F30&gt;0,H30&gt;0,G30=0),E30*0.8844,IF(AND(E30&gt;0,G30&gt;0,H30&gt;0,F30=0),E30*0.9258,IF(AND(E30&gt;0,F30&gt;0,G30=0,H30=0),E30*0.8937,IF(AND(E30&gt;0,G30&gt;0,F30=0,H30=0),E30*0.9394,IF(AND(E30&gt;0,H30&gt;0, F30=0,G30=0),E30*0.9899,E30)))))))</f>
        <v>0</v>
      </c>
      <c r="F44" s="241">
        <f t="shared" ref="F44:F52" si="5">IF(AND(F30&gt;0,G30&gt;0,H30&gt;0,E30&gt;0),F30*0.8209,IF(AND(F30&gt;0,G30&gt;0,H30&gt;0,E30=0),F30*0.9083,IF(AND(F30&gt;0,G30&gt;0,E30&gt;0,H30=0),F30*0.8325,IF(AND(F30&gt;0,E30&gt;0,H30&gt;0,G30=0),F30*0.8844,IF(AND(F30&gt;0,G30&gt;0,E30=0,H30=0),F30*0.9245,IF(AND(F30&gt;0,H30&gt;0,E30=0,G30=0),F30*0.9866,IF(AND(F30&gt;0,E30&gt;0,G30=0,H30=0),F30*0.8937,F30)))))))</f>
        <v>0</v>
      </c>
      <c r="G44" s="241">
        <f t="shared" ref="G44:G52" si="6">IF(AND(G30&gt;0,H30&gt;0,E30&gt;0,29&gt;0),G30*0.8209,IF(AND(G30&gt;0,H30&gt;0,E30&gt;0,F30=0),G30*0.9528,IF(AND(G30&gt;0,H30&gt;0,F30&gt;0,E30=0),G30*0.9083,IF(AND(G30&gt;0,E30&gt;0,F30&gt;0,H30=0),G30*0.8235,IF(AND(G30&gt;0,H30&gt;0,E30=0,F30=0),G30*0.971,IF(AND(G30&gt;0,E30&gt;0,F30=0,H30=0),G30*0.9394,IF(AND(G30&gt;0,F30&gt;0,E30=0,H30=0),G30*0.9245,G30)))))))</f>
        <v>0</v>
      </c>
      <c r="H44" s="241">
        <f t="shared" ref="H44:H52" si="7">IF(AND(H30&gt;0,E30&gt;0,F30&gt;0,G30&gt;0),H30*0.8209,IF(AND(H30&gt;0,E30&gt;0,F30&gt;0,G30=0),H30*0.8844,IF(AND(H30&gt;0,E30&gt;0,G30&gt;0,F30=0),H30*0.9258,IF(AND(H30&gt;0,F30&gt;0,G30&gt;0,E30=0),H30*0.9083,IF(AND(H30&gt;0,E30&gt;0,F30=0,G30=0),H30*0.9899,IF(AND(H30&gt;0,F30&gt;0,E30=0,G30=0),H30*0.9866,IF(AND(H30&gt;0,G30&gt;0,E30=0,F30=0),H30*0.971,H30)))))))</f>
        <v>0</v>
      </c>
      <c r="I44" s="241">
        <f t="shared" ref="I44:I52" si="8">IF(AND(I30&gt;0,J30&gt;0),I30*0.9947,IF(J30=0,I30, IF(I30=0,I30)))</f>
        <v>0</v>
      </c>
      <c r="J44" s="242">
        <f t="shared" ref="J44:J52" si="9">IF(AND(J30&gt;0,I30&gt;0),J30*0.9947,IF(I30=0,J30,IF(J30=0,J30)))</f>
        <v>0</v>
      </c>
      <c r="K44" s="66"/>
    </row>
    <row r="45" spans="1:12" x14ac:dyDescent="0.35">
      <c r="A45" s="240" t="s">
        <v>126</v>
      </c>
      <c r="B45" s="241">
        <f t="shared" si="1"/>
        <v>0</v>
      </c>
      <c r="C45" s="241">
        <f t="shared" si="2"/>
        <v>0</v>
      </c>
      <c r="D45" s="241">
        <f t="shared" si="3"/>
        <v>0</v>
      </c>
      <c r="E45" s="241">
        <f t="shared" si="4"/>
        <v>0</v>
      </c>
      <c r="F45" s="241">
        <f t="shared" si="5"/>
        <v>0</v>
      </c>
      <c r="G45" s="241">
        <f t="shared" si="6"/>
        <v>0</v>
      </c>
      <c r="H45" s="241">
        <f t="shared" si="7"/>
        <v>0</v>
      </c>
      <c r="I45" s="241">
        <f t="shared" si="8"/>
        <v>0</v>
      </c>
      <c r="J45" s="242">
        <f t="shared" si="9"/>
        <v>0</v>
      </c>
      <c r="K45" s="66"/>
    </row>
    <row r="46" spans="1:12" x14ac:dyDescent="0.35">
      <c r="A46" s="240" t="s">
        <v>127</v>
      </c>
      <c r="B46" s="241">
        <f t="shared" si="1"/>
        <v>0</v>
      </c>
      <c r="C46" s="241">
        <f t="shared" si="2"/>
        <v>0</v>
      </c>
      <c r="D46" s="241">
        <f t="shared" si="3"/>
        <v>0</v>
      </c>
      <c r="E46" s="241">
        <f t="shared" si="4"/>
        <v>0</v>
      </c>
      <c r="F46" s="241">
        <f t="shared" si="5"/>
        <v>0</v>
      </c>
      <c r="G46" s="241">
        <f t="shared" si="6"/>
        <v>0</v>
      </c>
      <c r="H46" s="241">
        <f t="shared" si="7"/>
        <v>0</v>
      </c>
      <c r="I46" s="241">
        <f t="shared" si="8"/>
        <v>0</v>
      </c>
      <c r="J46" s="242">
        <f t="shared" si="9"/>
        <v>0</v>
      </c>
      <c r="K46" s="66"/>
    </row>
    <row r="47" spans="1:12" x14ac:dyDescent="0.35">
      <c r="A47" s="240" t="s">
        <v>128</v>
      </c>
      <c r="B47" s="241">
        <f t="shared" si="1"/>
        <v>0</v>
      </c>
      <c r="C47" s="241">
        <f t="shared" si="2"/>
        <v>0</v>
      </c>
      <c r="D47" s="241">
        <f t="shared" si="3"/>
        <v>0</v>
      </c>
      <c r="E47" s="241">
        <f t="shared" si="4"/>
        <v>0</v>
      </c>
      <c r="F47" s="241">
        <f t="shared" si="5"/>
        <v>0</v>
      </c>
      <c r="G47" s="241">
        <f t="shared" si="6"/>
        <v>0</v>
      </c>
      <c r="H47" s="241">
        <f t="shared" si="7"/>
        <v>0</v>
      </c>
      <c r="I47" s="241">
        <f t="shared" si="8"/>
        <v>0</v>
      </c>
      <c r="J47" s="242">
        <f t="shared" si="9"/>
        <v>0</v>
      </c>
      <c r="K47" s="66"/>
    </row>
    <row r="48" spans="1:12" x14ac:dyDescent="0.35">
      <c r="A48" s="240" t="s">
        <v>129</v>
      </c>
      <c r="B48" s="241">
        <f t="shared" si="1"/>
        <v>0</v>
      </c>
      <c r="C48" s="241">
        <f t="shared" si="2"/>
        <v>0</v>
      </c>
      <c r="D48" s="241">
        <f t="shared" si="3"/>
        <v>0</v>
      </c>
      <c r="E48" s="241">
        <f t="shared" si="4"/>
        <v>0</v>
      </c>
      <c r="F48" s="241">
        <f t="shared" si="5"/>
        <v>0</v>
      </c>
      <c r="G48" s="241">
        <f t="shared" si="6"/>
        <v>0</v>
      </c>
      <c r="H48" s="241">
        <f t="shared" si="7"/>
        <v>0</v>
      </c>
      <c r="I48" s="241">
        <f t="shared" si="8"/>
        <v>0</v>
      </c>
      <c r="J48" s="242">
        <f t="shared" si="9"/>
        <v>0</v>
      </c>
      <c r="K48" s="66"/>
    </row>
    <row r="49" spans="1:12" x14ac:dyDescent="0.35">
      <c r="A49" s="240" t="s">
        <v>130</v>
      </c>
      <c r="B49" s="241">
        <f t="shared" si="1"/>
        <v>0</v>
      </c>
      <c r="C49" s="241">
        <f t="shared" si="2"/>
        <v>0</v>
      </c>
      <c r="D49" s="241">
        <f t="shared" si="3"/>
        <v>0</v>
      </c>
      <c r="E49" s="241">
        <f t="shared" si="4"/>
        <v>0</v>
      </c>
      <c r="F49" s="241">
        <f t="shared" si="5"/>
        <v>0</v>
      </c>
      <c r="G49" s="241">
        <f t="shared" si="6"/>
        <v>0</v>
      </c>
      <c r="H49" s="241">
        <f t="shared" si="7"/>
        <v>0</v>
      </c>
      <c r="I49" s="241">
        <f t="shared" si="8"/>
        <v>0</v>
      </c>
      <c r="J49" s="242">
        <f t="shared" si="9"/>
        <v>0</v>
      </c>
      <c r="K49" s="66"/>
    </row>
    <row r="50" spans="1:12" x14ac:dyDescent="0.35">
      <c r="A50" s="240" t="s">
        <v>131</v>
      </c>
      <c r="B50" s="241">
        <f t="shared" si="1"/>
        <v>0</v>
      </c>
      <c r="C50" s="241">
        <f t="shared" si="2"/>
        <v>0</v>
      </c>
      <c r="D50" s="241">
        <f t="shared" si="3"/>
        <v>0</v>
      </c>
      <c r="E50" s="241">
        <f>IF(AND(E36&gt;0,F36&gt;0,G36&gt;0,H36&gt;0),E36*0.8209,IF(AND(E36&gt;0,F36&gt;0,G36&gt;0,H36=0),E36*0.8325,IF(AND(E36&gt;0,F36&gt;0,H36&gt;0,G36=0),E36*0.8844,IF(AND(E36&gt;0,G36&gt;0,H36&gt;0,F36=0),E36*0.9258,IF(AND(E36&gt;0,F36&gt;0,G36=0,H36=0),E36*0.8937,IF(AND(E36&gt;0,G36&gt;0,F36=0,H36=0),E36*0.9394,IF(AND(E36&gt;0,H36&gt;0, F36=0,G36=0),E36*0.9899,E36)))))))</f>
        <v>0</v>
      </c>
      <c r="F50" s="241">
        <f t="shared" si="5"/>
        <v>0</v>
      </c>
      <c r="G50" s="241">
        <f t="shared" si="6"/>
        <v>0</v>
      </c>
      <c r="H50" s="241">
        <f t="shared" si="7"/>
        <v>0</v>
      </c>
      <c r="I50" s="241">
        <f t="shared" si="8"/>
        <v>0</v>
      </c>
      <c r="J50" s="242">
        <f t="shared" si="9"/>
        <v>0</v>
      </c>
      <c r="K50" s="66"/>
    </row>
    <row r="51" spans="1:12" x14ac:dyDescent="0.35">
      <c r="A51" s="240" t="s">
        <v>132</v>
      </c>
      <c r="B51" s="241">
        <f t="shared" si="1"/>
        <v>0</v>
      </c>
      <c r="C51" s="241">
        <f t="shared" si="2"/>
        <v>0</v>
      </c>
      <c r="D51" s="241">
        <f t="shared" si="3"/>
        <v>0</v>
      </c>
      <c r="E51" s="241">
        <f t="shared" si="4"/>
        <v>0</v>
      </c>
      <c r="F51" s="241">
        <f t="shared" si="5"/>
        <v>0</v>
      </c>
      <c r="G51" s="241">
        <f t="shared" si="6"/>
        <v>0</v>
      </c>
      <c r="H51" s="241">
        <f t="shared" si="7"/>
        <v>0</v>
      </c>
      <c r="I51" s="241">
        <f t="shared" si="8"/>
        <v>0</v>
      </c>
      <c r="J51" s="242">
        <f t="shared" si="9"/>
        <v>0</v>
      </c>
      <c r="K51" s="66"/>
    </row>
    <row r="52" spans="1:12" x14ac:dyDescent="0.35">
      <c r="A52" s="240" t="s">
        <v>124</v>
      </c>
      <c r="B52" s="241">
        <f t="shared" si="1"/>
        <v>0</v>
      </c>
      <c r="C52" s="241">
        <f t="shared" si="2"/>
        <v>0</v>
      </c>
      <c r="D52" s="241">
        <f t="shared" si="3"/>
        <v>0</v>
      </c>
      <c r="E52" s="241">
        <f t="shared" si="4"/>
        <v>0</v>
      </c>
      <c r="F52" s="241">
        <f t="shared" si="5"/>
        <v>0</v>
      </c>
      <c r="G52" s="241">
        <f t="shared" si="6"/>
        <v>0</v>
      </c>
      <c r="H52" s="241">
        <f t="shared" si="7"/>
        <v>0</v>
      </c>
      <c r="I52" s="241">
        <f t="shared" si="8"/>
        <v>0</v>
      </c>
      <c r="J52" s="242">
        <f t="shared" si="9"/>
        <v>0</v>
      </c>
      <c r="K52" s="66"/>
    </row>
    <row r="53" spans="1:12" ht="16" thickBot="1" x14ac:dyDescent="0.4">
      <c r="A53" s="243" t="s">
        <v>166</v>
      </c>
      <c r="B53" s="244">
        <f t="shared" ref="B53:J53" si="10">SUM(B43:B52)</f>
        <v>0</v>
      </c>
      <c r="C53" s="244">
        <f t="shared" si="10"/>
        <v>0</v>
      </c>
      <c r="D53" s="244">
        <f t="shared" si="10"/>
        <v>0</v>
      </c>
      <c r="E53" s="244">
        <f t="shared" si="10"/>
        <v>0</v>
      </c>
      <c r="F53" s="244">
        <f t="shared" si="10"/>
        <v>0</v>
      </c>
      <c r="G53" s="244">
        <f t="shared" si="10"/>
        <v>0</v>
      </c>
      <c r="H53" s="244">
        <f t="shared" si="10"/>
        <v>0</v>
      </c>
      <c r="I53" s="244">
        <f t="shared" si="10"/>
        <v>0</v>
      </c>
      <c r="J53" s="245">
        <f t="shared" si="10"/>
        <v>0</v>
      </c>
      <c r="K53" s="66"/>
    </row>
    <row r="54" spans="1:12" x14ac:dyDescent="0.35">
      <c r="A54" s="12"/>
      <c r="B54" s="23"/>
      <c r="C54" s="23"/>
      <c r="D54" s="23"/>
      <c r="E54" s="23"/>
      <c r="F54" s="23"/>
      <c r="G54" s="23"/>
      <c r="H54" s="23"/>
      <c r="I54" s="23"/>
      <c r="J54" s="23"/>
      <c r="K54" s="24"/>
      <c r="L54" s="24"/>
    </row>
    <row r="55" spans="1:12" x14ac:dyDescent="0.35">
      <c r="A55" s="12"/>
      <c r="B55" s="23"/>
      <c r="C55" s="23"/>
      <c r="D55" s="23"/>
      <c r="E55" s="23"/>
      <c r="F55" s="23"/>
      <c r="G55" s="23"/>
      <c r="H55" s="23"/>
      <c r="I55" s="23"/>
      <c r="J55" s="23"/>
      <c r="K55" s="24"/>
      <c r="L55" s="24"/>
    </row>
    <row r="56" spans="1:12" x14ac:dyDescent="0.35">
      <c r="A56" s="12"/>
      <c r="B56" s="23"/>
      <c r="C56" s="23"/>
      <c r="D56" s="23"/>
      <c r="E56" s="23"/>
      <c r="F56" s="23"/>
      <c r="G56" s="23"/>
      <c r="H56" s="23"/>
      <c r="I56" s="23"/>
      <c r="J56" s="23"/>
      <c r="K56" s="24"/>
      <c r="L56" s="24"/>
    </row>
    <row r="57" spans="1:12" x14ac:dyDescent="0.35">
      <c r="A57" s="46"/>
      <c r="B57" s="46"/>
      <c r="C57" s="46"/>
      <c r="D57" s="46" t="s">
        <v>153</v>
      </c>
      <c r="E57" s="46"/>
      <c r="F57" s="46"/>
      <c r="G57" s="46"/>
      <c r="H57" s="46"/>
      <c r="I57" s="46"/>
      <c r="J57" s="38"/>
      <c r="L57" s="24"/>
    </row>
    <row r="58" spans="1:12" x14ac:dyDescent="0.35">
      <c r="A58" s="49"/>
      <c r="B58" s="49"/>
      <c r="C58" s="49"/>
      <c r="D58" s="49"/>
      <c r="E58" s="49"/>
      <c r="F58" s="49"/>
      <c r="G58" s="49"/>
      <c r="H58" s="49"/>
      <c r="I58" s="49"/>
      <c r="J58" s="39"/>
      <c r="L58" s="24"/>
    </row>
    <row r="59" spans="1:12" x14ac:dyDescent="0.35">
      <c r="A59" s="23" t="s">
        <v>148</v>
      </c>
      <c r="B59" s="23"/>
      <c r="C59" s="23">
        <f>Input!E11</f>
        <v>0</v>
      </c>
      <c r="D59" s="23"/>
      <c r="E59" s="23"/>
      <c r="G59" s="23" t="s">
        <v>67</v>
      </c>
      <c r="H59" s="24"/>
      <c r="I59" s="23">
        <f>(Input!E17)</f>
        <v>0</v>
      </c>
      <c r="J59" s="23" t="s">
        <v>74</v>
      </c>
      <c r="L59" s="24"/>
    </row>
    <row r="60" spans="1:12" x14ac:dyDescent="0.35">
      <c r="A60" s="23" t="s">
        <v>68</v>
      </c>
      <c r="B60" s="23"/>
      <c r="C60" s="23">
        <f>Input!I10</f>
        <v>0</v>
      </c>
      <c r="D60" s="23" t="s">
        <v>74</v>
      </c>
      <c r="E60" s="23"/>
      <c r="G60" s="23" t="s">
        <v>88</v>
      </c>
      <c r="H60" s="23"/>
      <c r="I60" s="36">
        <f>IF(I59=0,0,(I59/C60)*100)</f>
        <v>0</v>
      </c>
      <c r="J60" s="23" t="s">
        <v>6</v>
      </c>
      <c r="L60" s="24"/>
    </row>
    <row r="61" spans="1:12" x14ac:dyDescent="0.35">
      <c r="A61" s="23" t="s">
        <v>69</v>
      </c>
      <c r="B61" s="23"/>
      <c r="C61" s="23">
        <f>Input!B110</f>
        <v>0</v>
      </c>
      <c r="D61" s="23" t="s">
        <v>74</v>
      </c>
      <c r="E61" s="23"/>
      <c r="G61" s="23" t="s">
        <v>258</v>
      </c>
      <c r="H61" s="23"/>
      <c r="I61" s="23">
        <f>Input!I17</f>
        <v>0</v>
      </c>
      <c r="J61" s="24" t="s">
        <v>80</v>
      </c>
      <c r="L61" s="24"/>
    </row>
    <row r="62" spans="1:12" x14ac:dyDescent="0.35">
      <c r="A62" s="24"/>
      <c r="B62" s="24"/>
      <c r="C62" s="24"/>
      <c r="D62" s="24"/>
      <c r="E62" s="24"/>
      <c r="F62" s="24"/>
      <c r="G62" s="24"/>
      <c r="H62" s="24"/>
      <c r="I62" s="24"/>
      <c r="J62" s="24"/>
      <c r="L62" s="24"/>
    </row>
    <row r="63" spans="1:12" x14ac:dyDescent="0.35">
      <c r="A63" s="216" t="s">
        <v>64</v>
      </c>
      <c r="B63" s="27"/>
      <c r="C63" s="48">
        <f>Input!E12</f>
        <v>0</v>
      </c>
      <c r="D63" s="27"/>
      <c r="E63" s="27"/>
      <c r="F63" s="27"/>
      <c r="G63" s="27"/>
      <c r="H63" s="27"/>
      <c r="I63" s="27"/>
      <c r="J63" s="27"/>
      <c r="L63" s="24"/>
    </row>
    <row r="64" spans="1:12" x14ac:dyDescent="0.35">
      <c r="A64" s="217" t="s">
        <v>243</v>
      </c>
      <c r="B64" s="23"/>
      <c r="C64" s="53">
        <f>Input!E13</f>
        <v>0</v>
      </c>
      <c r="D64" s="23"/>
      <c r="E64" s="23"/>
      <c r="F64" s="23"/>
      <c r="G64" s="23"/>
      <c r="H64" s="23"/>
      <c r="I64" s="23"/>
      <c r="J64" s="23"/>
      <c r="L64" s="24"/>
    </row>
    <row r="65" spans="1:12" x14ac:dyDescent="0.35">
      <c r="A65" s="23" t="s">
        <v>65</v>
      </c>
      <c r="B65" s="23"/>
      <c r="C65" s="53">
        <f>Input!E14</f>
        <v>0</v>
      </c>
      <c r="D65" s="23"/>
      <c r="E65" s="23"/>
      <c r="F65" s="23"/>
      <c r="G65" s="23"/>
      <c r="H65" s="23"/>
      <c r="I65" s="23"/>
      <c r="J65" s="23"/>
      <c r="L65" s="24"/>
    </row>
    <row r="66" spans="1:12" x14ac:dyDescent="0.35">
      <c r="A66" s="23" t="s">
        <v>70</v>
      </c>
      <c r="B66" s="23"/>
      <c r="C66" s="53">
        <f>Input!E15</f>
        <v>0</v>
      </c>
      <c r="D66" s="23"/>
      <c r="E66" s="23"/>
      <c r="F66" s="23"/>
      <c r="G66" s="23"/>
      <c r="H66" s="23"/>
      <c r="I66" s="23"/>
      <c r="J66" s="23"/>
      <c r="L66" s="24"/>
    </row>
    <row r="67" spans="1:12" x14ac:dyDescent="0.35">
      <c r="A67" s="217" t="s">
        <v>250</v>
      </c>
      <c r="B67" s="23"/>
      <c r="C67" s="53">
        <f>Input!E16</f>
        <v>0</v>
      </c>
      <c r="D67" s="23"/>
      <c r="E67" s="23"/>
      <c r="F67" s="23"/>
      <c r="G67" s="23"/>
      <c r="H67" s="23"/>
      <c r="I67" s="23"/>
      <c r="J67" s="23"/>
      <c r="L67" s="24"/>
    </row>
    <row r="68" spans="1:12" x14ac:dyDescent="0.35">
      <c r="A68" s="48" t="s">
        <v>146</v>
      </c>
      <c r="B68" s="48"/>
      <c r="C68" s="48"/>
      <c r="D68" s="48"/>
      <c r="E68" s="35">
        <f>Input!E21</f>
        <v>0</v>
      </c>
      <c r="F68" s="3"/>
      <c r="G68" s="27" t="s">
        <v>135</v>
      </c>
      <c r="H68" s="27"/>
      <c r="I68" s="27"/>
      <c r="J68" s="37">
        <f>Input!J21</f>
        <v>0</v>
      </c>
      <c r="L68" s="24"/>
    </row>
    <row r="69" spans="1:12" x14ac:dyDescent="0.35">
      <c r="A69" s="25" t="s">
        <v>7</v>
      </c>
      <c r="B69" s="24"/>
      <c r="C69" s="24"/>
      <c r="D69" s="24"/>
      <c r="E69" s="24"/>
      <c r="G69" s="12" t="s">
        <v>87</v>
      </c>
      <c r="H69" s="24"/>
      <c r="I69" s="23"/>
      <c r="J69" s="24"/>
      <c r="L69" s="24"/>
    </row>
    <row r="70" spans="1:12" x14ac:dyDescent="0.35">
      <c r="A70" s="12" t="s">
        <v>11</v>
      </c>
      <c r="B70" s="24"/>
      <c r="C70" s="24"/>
      <c r="D70" s="24"/>
      <c r="E70" s="24"/>
      <c r="G70" s="12" t="s">
        <v>40</v>
      </c>
      <c r="H70" s="24"/>
      <c r="I70" s="23"/>
      <c r="J70" s="23"/>
      <c r="L70" s="24"/>
    </row>
    <row r="71" spans="1:12" x14ac:dyDescent="0.35">
      <c r="A71" s="12" t="s">
        <v>13</v>
      </c>
      <c r="B71" s="24"/>
      <c r="C71" s="24"/>
      <c r="D71" s="24"/>
      <c r="E71" s="24"/>
      <c r="G71" s="12" t="s">
        <v>46</v>
      </c>
      <c r="H71" s="24"/>
      <c r="I71" s="23"/>
      <c r="J71" s="23"/>
      <c r="L71" s="24"/>
    </row>
    <row r="72" spans="1:12" x14ac:dyDescent="0.35">
      <c r="A72" s="12" t="s">
        <v>15</v>
      </c>
      <c r="B72" s="24"/>
      <c r="C72" s="24"/>
      <c r="D72" s="24"/>
      <c r="E72" s="24"/>
      <c r="G72" s="25" t="s">
        <v>82</v>
      </c>
      <c r="H72" s="24"/>
      <c r="I72" s="23"/>
      <c r="J72" s="23"/>
      <c r="L72" s="24"/>
    </row>
    <row r="73" spans="1:12" x14ac:dyDescent="0.35">
      <c r="A73" s="12" t="s">
        <v>4</v>
      </c>
      <c r="C73" s="24"/>
      <c r="D73" s="24"/>
      <c r="E73" s="24"/>
      <c r="F73" s="24"/>
      <c r="G73" s="24"/>
      <c r="H73" s="24"/>
      <c r="I73" s="23"/>
      <c r="J73" s="23"/>
      <c r="L73" s="24"/>
    </row>
    <row r="74" spans="1:12" x14ac:dyDescent="0.35">
      <c r="A74" s="24"/>
      <c r="B74" s="25"/>
      <c r="C74" s="24"/>
      <c r="D74" s="24"/>
      <c r="E74" s="24"/>
      <c r="F74" s="24"/>
      <c r="G74" s="24"/>
      <c r="H74" s="24"/>
      <c r="I74" s="23"/>
      <c r="J74" s="23"/>
      <c r="L74" s="24"/>
    </row>
    <row r="75" spans="1:12" x14ac:dyDescent="0.35">
      <c r="A75" s="68"/>
      <c r="B75" s="68"/>
      <c r="C75" s="68"/>
      <c r="D75" s="124" t="s">
        <v>203</v>
      </c>
      <c r="E75" s="68"/>
      <c r="F75" s="68"/>
      <c r="G75" s="68"/>
      <c r="H75" s="68"/>
      <c r="I75" s="67"/>
      <c r="J75" s="23"/>
      <c r="L75" s="24"/>
    </row>
    <row r="76" spans="1:12" x14ac:dyDescent="0.35">
      <c r="A76" s="113"/>
      <c r="B76" s="64" t="s">
        <v>144</v>
      </c>
      <c r="C76" s="64" t="s">
        <v>43</v>
      </c>
      <c r="D76" s="64" t="s">
        <v>91</v>
      </c>
      <c r="E76" s="64" t="s">
        <v>44</v>
      </c>
      <c r="F76" s="125" t="s">
        <v>147</v>
      </c>
      <c r="G76" s="126" t="s">
        <v>42</v>
      </c>
      <c r="H76" s="126" t="s">
        <v>149</v>
      </c>
      <c r="I76" s="127" t="s">
        <v>205</v>
      </c>
      <c r="J76" s="127" t="s">
        <v>38</v>
      </c>
      <c r="L76" s="24"/>
    </row>
    <row r="77" spans="1:12" x14ac:dyDescent="0.35">
      <c r="A77" s="113"/>
      <c r="B77" s="128" t="str">
        <f>IF(Input!A20="","no","yes")</f>
        <v>no</v>
      </c>
      <c r="C77" s="128" t="str">
        <f>IF(Input!B20="","no","yes")</f>
        <v>no</v>
      </c>
      <c r="D77" s="128" t="str">
        <f>IF(Input!C20="","no","yes")</f>
        <v>no</v>
      </c>
      <c r="E77" s="128" t="str">
        <f>IF(Input!D20="","no","yes")</f>
        <v>no</v>
      </c>
      <c r="F77" s="128" t="str">
        <f>IF(Input!E20="","no","yes")</f>
        <v>no</v>
      </c>
      <c r="G77" s="128" t="str">
        <f>IF(Input!F20="","no","yes")</f>
        <v>no</v>
      </c>
      <c r="H77" s="128" t="str">
        <f>IF(Input!G20="","no","yes")</f>
        <v>no</v>
      </c>
      <c r="I77" s="128" t="str">
        <f>IF(Input!H20="","no","yes")</f>
        <v>no</v>
      </c>
      <c r="J77" s="128" t="str">
        <f>IF(Input!I20="","no","yes")</f>
        <v>no</v>
      </c>
      <c r="L77" s="24"/>
    </row>
    <row r="78" spans="1:12" x14ac:dyDescent="0.35">
      <c r="A78" s="66"/>
      <c r="B78" s="66"/>
      <c r="C78" s="66"/>
      <c r="D78" s="66"/>
      <c r="E78" s="66"/>
      <c r="F78" s="66"/>
      <c r="G78" s="66"/>
      <c r="H78" s="66"/>
      <c r="I78" s="66"/>
      <c r="L78" s="24"/>
    </row>
    <row r="79" spans="1:12" x14ac:dyDescent="0.35">
      <c r="A79" s="48"/>
      <c r="B79" s="48"/>
      <c r="C79" s="27"/>
      <c r="D79" s="48"/>
      <c r="E79" s="27"/>
      <c r="F79" s="48"/>
      <c r="G79" s="27"/>
      <c r="H79" s="48"/>
      <c r="I79" s="27"/>
      <c r="J79" s="27"/>
      <c r="L79" s="24"/>
    </row>
    <row r="80" spans="1:12" x14ac:dyDescent="0.35">
      <c r="A80" s="68"/>
      <c r="B80" s="67"/>
      <c r="C80" s="23"/>
      <c r="D80" s="44" t="s">
        <v>98</v>
      </c>
      <c r="E80" s="23"/>
      <c r="F80" s="23"/>
      <c r="G80" s="23"/>
      <c r="H80" s="23"/>
      <c r="I80" s="23"/>
      <c r="J80" s="23"/>
      <c r="L80" s="24"/>
    </row>
    <row r="81" spans="1:12" x14ac:dyDescent="0.35">
      <c r="A81" s="24"/>
      <c r="B81" s="31" t="s">
        <v>105</v>
      </c>
      <c r="C81" s="51">
        <f>IF(ISERR((H95/I100)*100),0,((H95/I100)*100))</f>
        <v>0</v>
      </c>
      <c r="D81" s="31" t="s">
        <v>142</v>
      </c>
      <c r="E81" s="51">
        <f>IF(ISERR((+H96/I100)*100),0,((H96/I100)*100))</f>
        <v>0</v>
      </c>
      <c r="F81" s="31" t="s">
        <v>111</v>
      </c>
      <c r="G81" s="51">
        <f>IF(ISERR((+H97/I100)*100),0,((H97/I100)*100))</f>
        <v>0</v>
      </c>
      <c r="H81" s="31" t="s">
        <v>97</v>
      </c>
      <c r="I81" s="51">
        <f>IF(ISERR((+H98/I100)*100),0,((H98/I100)*100))</f>
        <v>0</v>
      </c>
      <c r="J81" s="23"/>
      <c r="L81" s="24"/>
    </row>
    <row r="82" spans="1:12" x14ac:dyDescent="0.35">
      <c r="A82" s="27"/>
      <c r="B82" s="27"/>
      <c r="C82" s="27"/>
      <c r="D82" s="27"/>
      <c r="E82" s="27"/>
      <c r="F82" s="27"/>
      <c r="G82" s="27"/>
      <c r="H82" s="27"/>
      <c r="I82" s="27"/>
      <c r="J82" s="48"/>
      <c r="L82" s="24"/>
    </row>
    <row r="83" spans="1:12" x14ac:dyDescent="0.35">
      <c r="A83" s="23" t="s">
        <v>104</v>
      </c>
      <c r="B83" s="23"/>
      <c r="C83" s="23">
        <f>IF(ISERR(Input!B112),0,(Input!B112))</f>
        <v>0</v>
      </c>
      <c r="D83" s="23" t="s">
        <v>74</v>
      </c>
      <c r="E83" s="23"/>
      <c r="F83" s="23" t="s">
        <v>103</v>
      </c>
      <c r="G83" s="23"/>
      <c r="H83" s="23">
        <f>IF(ISERR(Input!I112),0,(Input!I112))</f>
        <v>0</v>
      </c>
      <c r="I83" s="24"/>
      <c r="J83" s="24"/>
      <c r="L83" s="24"/>
    </row>
    <row r="84" spans="1:12" x14ac:dyDescent="0.35">
      <c r="A84" s="23" t="s">
        <v>139</v>
      </c>
      <c r="B84" s="23"/>
      <c r="C84" s="23">
        <f>IF(ISERR(Input!B114),0,(Input!B114))</f>
        <v>0</v>
      </c>
      <c r="D84" s="23" t="s">
        <v>74</v>
      </c>
      <c r="E84" s="23"/>
      <c r="F84" s="23" t="s">
        <v>138</v>
      </c>
      <c r="G84" s="23"/>
      <c r="H84" s="23">
        <f>IF(ISERR(Input!I114),0,(Input!I114))</f>
        <v>0</v>
      </c>
      <c r="I84" s="24"/>
      <c r="J84" s="24"/>
      <c r="L84" s="24"/>
    </row>
    <row r="85" spans="1:12" x14ac:dyDescent="0.35">
      <c r="A85" s="23" t="s">
        <v>110</v>
      </c>
      <c r="B85" s="23"/>
      <c r="C85" s="23">
        <f>IF(ISERR(Input!B116),0,(Input!B116))</f>
        <v>0</v>
      </c>
      <c r="D85" s="23" t="s">
        <v>74</v>
      </c>
      <c r="E85" s="23"/>
      <c r="F85" s="23" t="s">
        <v>109</v>
      </c>
      <c r="G85" s="23"/>
      <c r="H85" s="23">
        <f>IF(ISERR(Input!I116),0,(Input!I116))</f>
        <v>0</v>
      </c>
      <c r="I85" s="24"/>
      <c r="J85" s="24"/>
      <c r="L85" s="24"/>
    </row>
    <row r="86" spans="1:12" x14ac:dyDescent="0.35">
      <c r="A86" s="23" t="s">
        <v>96</v>
      </c>
      <c r="B86" s="23"/>
      <c r="C86" s="23">
        <f>IF(ISERR(Input!B118),0,(Input!B118))</f>
        <v>0</v>
      </c>
      <c r="D86" s="23" t="s">
        <v>74</v>
      </c>
      <c r="E86" s="23"/>
      <c r="F86" s="23" t="s">
        <v>95</v>
      </c>
      <c r="G86" s="23"/>
      <c r="H86" s="23">
        <f>IF(ISERR(Input!I118),0,(Input!I118))</f>
        <v>0</v>
      </c>
      <c r="I86" s="24"/>
      <c r="J86" s="24"/>
      <c r="L86" s="24"/>
    </row>
    <row r="87" spans="1:12" x14ac:dyDescent="0.35">
      <c r="A87" s="23"/>
      <c r="B87" s="23"/>
      <c r="C87" s="23"/>
      <c r="D87" s="23"/>
      <c r="E87" s="23"/>
      <c r="F87" s="23"/>
      <c r="G87" s="23"/>
      <c r="H87" s="23"/>
      <c r="I87" s="23"/>
      <c r="J87" s="24"/>
      <c r="L87" s="24"/>
    </row>
    <row r="88" spans="1:12" x14ac:dyDescent="0.35">
      <c r="A88" s="23" t="s">
        <v>26</v>
      </c>
      <c r="B88" s="23"/>
      <c r="C88" s="23">
        <f>IF(ISERR(Input!E112),0,(Input!E112))</f>
        <v>0</v>
      </c>
      <c r="D88" s="23" t="s">
        <v>74</v>
      </c>
      <c r="E88" s="24"/>
      <c r="F88" s="23" t="s">
        <v>56</v>
      </c>
      <c r="G88" s="23" t="str">
        <f>IF(ISERR(Input!#REF!),"",Input!#REF!)</f>
        <v/>
      </c>
      <c r="H88" s="23" t="s">
        <v>41</v>
      </c>
      <c r="I88" s="24"/>
      <c r="J88" s="24"/>
      <c r="L88" s="24"/>
    </row>
    <row r="89" spans="1:12" x14ac:dyDescent="0.35">
      <c r="A89" s="23" t="s">
        <v>30</v>
      </c>
      <c r="B89" s="23"/>
      <c r="C89" s="28">
        <f>IF(ISERR(Input!E114),0,(Input!E114))</f>
        <v>0</v>
      </c>
      <c r="D89" s="23" t="s">
        <v>74</v>
      </c>
      <c r="E89" s="24"/>
      <c r="F89" s="23" t="s">
        <v>23</v>
      </c>
      <c r="G89" s="23" t="e">
        <f>Input!F110*100</f>
        <v>#DIV/0!</v>
      </c>
      <c r="H89" s="23" t="s">
        <v>6</v>
      </c>
      <c r="I89" s="24"/>
      <c r="J89" s="24"/>
      <c r="L89" s="24"/>
    </row>
    <row r="90" spans="1:12" x14ac:dyDescent="0.35">
      <c r="A90" s="23" t="s">
        <v>28</v>
      </c>
      <c r="B90" s="23"/>
      <c r="C90" s="23">
        <f>IF(ISERR(Input!E116),0,(Input!E116))</f>
        <v>0</v>
      </c>
      <c r="D90" s="23" t="s">
        <v>74</v>
      </c>
      <c r="E90" s="24"/>
      <c r="F90" s="23" t="s">
        <v>32</v>
      </c>
      <c r="G90" s="36">
        <f>Input!B15</f>
        <v>0</v>
      </c>
      <c r="H90" s="23" t="s">
        <v>10</v>
      </c>
      <c r="I90" s="24"/>
      <c r="J90" s="24"/>
      <c r="L90" s="24"/>
    </row>
    <row r="91" spans="1:12" x14ac:dyDescent="0.35">
      <c r="A91" s="23" t="s">
        <v>24</v>
      </c>
      <c r="B91" s="23"/>
      <c r="C91" s="23">
        <f>IF(ISERR(Input!E118),0,(Input!E118))</f>
        <v>0</v>
      </c>
      <c r="D91" s="23" t="s">
        <v>74</v>
      </c>
      <c r="E91" s="24"/>
      <c r="F91" s="23"/>
      <c r="G91" s="36"/>
      <c r="H91" s="23"/>
      <c r="I91" s="24"/>
      <c r="J91" s="24"/>
      <c r="L91" s="24"/>
    </row>
    <row r="92" spans="1:12" x14ac:dyDescent="0.35">
      <c r="A92" s="24"/>
      <c r="B92" s="24"/>
      <c r="C92" s="24"/>
      <c r="D92" s="24"/>
      <c r="E92" s="24"/>
      <c r="F92" s="24"/>
      <c r="G92" s="24"/>
      <c r="H92" s="23"/>
      <c r="I92" s="24"/>
      <c r="J92" s="24"/>
      <c r="L92" s="24"/>
    </row>
    <row r="93" spans="1:12" x14ac:dyDescent="0.35">
      <c r="A93" s="44" t="s">
        <v>151</v>
      </c>
      <c r="B93" s="23"/>
      <c r="C93" s="31" t="s">
        <v>37</v>
      </c>
      <c r="D93" s="51">
        <f>IF(ISERR(Input!G110),0,(Input!G110))</f>
        <v>0</v>
      </c>
      <c r="E93" s="31" t="s">
        <v>259</v>
      </c>
      <c r="F93" s="51">
        <f>IF(ISERR(Input!H110),0,(Input!H110))</f>
        <v>0</v>
      </c>
      <c r="G93" s="31" t="s">
        <v>61</v>
      </c>
      <c r="H93" s="51">
        <f>IF(ISERR(Input!I110),0,(Input!I110))</f>
        <v>0</v>
      </c>
      <c r="I93" s="31" t="s">
        <v>268</v>
      </c>
      <c r="J93" s="51">
        <f>IF(ISERR(Input!J110),0,(Input!J110))</f>
        <v>0</v>
      </c>
      <c r="L93" s="24"/>
    </row>
    <row r="94" spans="1:12" x14ac:dyDescent="0.35">
      <c r="A94" s="48"/>
      <c r="B94" s="48"/>
      <c r="C94" s="48"/>
      <c r="D94" s="34" t="s">
        <v>2</v>
      </c>
      <c r="E94" s="48"/>
      <c r="F94" s="48"/>
      <c r="G94" s="48"/>
      <c r="H94" s="48"/>
      <c r="I94" s="48"/>
      <c r="J94" s="48"/>
      <c r="L94" s="24"/>
    </row>
    <row r="95" spans="1:12" x14ac:dyDescent="0.35">
      <c r="A95" s="23" t="s">
        <v>27</v>
      </c>
      <c r="B95" s="23"/>
      <c r="C95" s="23">
        <f>IF(ISERR(Input!C112),0,(Input!C112))</f>
        <v>0</v>
      </c>
      <c r="D95" s="23" t="s">
        <v>74</v>
      </c>
      <c r="E95" s="24"/>
      <c r="F95" s="23" t="s">
        <v>100</v>
      </c>
      <c r="G95" s="23"/>
      <c r="H95" s="23">
        <f>IF(ISERR((C60-I59)*C95*(C83/C61)),0,((C60-I59)*C95*(C83/C61)))</f>
        <v>0</v>
      </c>
      <c r="I95" s="23" t="s">
        <v>75</v>
      </c>
      <c r="J95" s="23"/>
      <c r="L95" s="24"/>
    </row>
    <row r="96" spans="1:12" x14ac:dyDescent="0.35">
      <c r="A96" s="23" t="s">
        <v>31</v>
      </c>
      <c r="B96" s="23"/>
      <c r="C96" s="28">
        <f>IF(ISERR(Input!C114),0,(Input!C114))</f>
        <v>0</v>
      </c>
      <c r="D96" s="23" t="s">
        <v>74</v>
      </c>
      <c r="E96" s="24"/>
      <c r="F96" s="23" t="s">
        <v>137</v>
      </c>
      <c r="G96" s="23"/>
      <c r="H96" s="23">
        <f>IF(ISERR((C60-I59)*C96*(C84/C61)),0,((C60-I59)*C96*(C84/C61)))</f>
        <v>0</v>
      </c>
      <c r="I96" s="23" t="s">
        <v>75</v>
      </c>
      <c r="J96" s="23"/>
      <c r="L96" s="24"/>
    </row>
    <row r="97" spans="1:12" x14ac:dyDescent="0.35">
      <c r="A97" s="23" t="s">
        <v>29</v>
      </c>
      <c r="B97" s="23"/>
      <c r="C97" s="23">
        <f>IF(ISERR(Input!C116),0,(Input!C116))</f>
        <v>0</v>
      </c>
      <c r="D97" s="23" t="s">
        <v>74</v>
      </c>
      <c r="E97" s="24"/>
      <c r="F97" s="23" t="s">
        <v>108</v>
      </c>
      <c r="G97" s="23"/>
      <c r="H97" s="23">
        <f>IF(ISERR((C60-I59)*C97*(C85/C61)),0,((C60-I59)*C97*(C85/C61)))</f>
        <v>0</v>
      </c>
      <c r="I97" s="23" t="s">
        <v>75</v>
      </c>
      <c r="J97" s="23"/>
      <c r="L97" s="24"/>
    </row>
    <row r="98" spans="1:12" x14ac:dyDescent="0.35">
      <c r="A98" s="23" t="s">
        <v>25</v>
      </c>
      <c r="B98" s="23"/>
      <c r="C98" s="23">
        <f>IF(ISERR(Input!C118),0,(Input!C118))</f>
        <v>0</v>
      </c>
      <c r="D98" s="23" t="s">
        <v>74</v>
      </c>
      <c r="E98" s="24"/>
      <c r="F98" s="23" t="s">
        <v>93</v>
      </c>
      <c r="G98" s="23"/>
      <c r="H98" s="23">
        <f>IF((C98*C86)&lt;4000,C98*C86,(((((C98*C86)-2000)/2000)^0.5*2000)+2000))</f>
        <v>0</v>
      </c>
      <c r="I98" s="23" t="s">
        <v>75</v>
      </c>
      <c r="J98" s="23"/>
      <c r="L98" s="24"/>
    </row>
    <row r="99" spans="1:12" x14ac:dyDescent="0.35">
      <c r="A99" s="24"/>
      <c r="B99" s="24"/>
      <c r="C99" s="24"/>
      <c r="D99" s="24"/>
      <c r="E99" s="24"/>
      <c r="F99" s="23"/>
      <c r="G99" s="23"/>
      <c r="H99" s="23"/>
      <c r="I99" s="23"/>
      <c r="J99" s="23"/>
      <c r="L99" s="24"/>
    </row>
    <row r="100" spans="1:12" x14ac:dyDescent="0.35">
      <c r="A100" s="24"/>
      <c r="B100" s="24"/>
      <c r="C100" s="24"/>
      <c r="D100" s="24"/>
      <c r="E100" s="24"/>
      <c r="F100" s="44" t="s">
        <v>173</v>
      </c>
      <c r="G100" s="44"/>
      <c r="H100" s="44"/>
      <c r="I100" s="44">
        <f>SUM(H95:H98)</f>
        <v>0</v>
      </c>
      <c r="J100" s="44" t="s">
        <v>75</v>
      </c>
      <c r="L100" s="24"/>
    </row>
    <row r="101" spans="1:12" x14ac:dyDescent="0.3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L101" s="24"/>
    </row>
    <row r="102" spans="1:12" x14ac:dyDescent="0.35">
      <c r="A102" s="48"/>
      <c r="B102" s="48"/>
      <c r="C102" s="48"/>
      <c r="D102" s="34" t="s">
        <v>227</v>
      </c>
      <c r="E102" s="48"/>
      <c r="F102" s="27"/>
      <c r="G102" s="27"/>
      <c r="H102" s="27"/>
      <c r="I102" s="27"/>
      <c r="J102" s="27"/>
      <c r="L102" s="24"/>
    </row>
    <row r="103" spans="1:12" x14ac:dyDescent="0.35">
      <c r="A103" s="23" t="s">
        <v>218</v>
      </c>
      <c r="B103" s="23"/>
      <c r="C103" s="23">
        <f>IF(ISERR(Input!D112),0,(Input!D112))</f>
        <v>0</v>
      </c>
      <c r="D103" s="23" t="s">
        <v>74</v>
      </c>
      <c r="E103" s="24"/>
      <c r="F103" s="23" t="s">
        <v>222</v>
      </c>
      <c r="G103" s="23"/>
      <c r="H103" s="23">
        <f>IF(ISERR((C60-I59)*C103*(C83/C61)),0,((C60-I59)*C103*(C83/C61)))</f>
        <v>0</v>
      </c>
      <c r="I103" s="23" t="s">
        <v>75</v>
      </c>
      <c r="J103" s="23"/>
      <c r="L103" s="24"/>
    </row>
    <row r="104" spans="1:12" x14ac:dyDescent="0.35">
      <c r="A104" s="23" t="s">
        <v>219</v>
      </c>
      <c r="B104" s="23"/>
      <c r="C104" s="23">
        <f>IF(ISERR(Input!D114),0,(Input!D114))</f>
        <v>0</v>
      </c>
      <c r="D104" s="23" t="s">
        <v>74</v>
      </c>
      <c r="E104" s="24"/>
      <c r="F104" s="23" t="s">
        <v>223</v>
      </c>
      <c r="G104" s="23"/>
      <c r="H104" s="23">
        <f>IF(ISERR((C60-I59)*C104*(C84/C61)),0,((C60-I59)*C104*(C84/C61)))</f>
        <v>0</v>
      </c>
      <c r="I104" s="23" t="s">
        <v>75</v>
      </c>
      <c r="J104" s="23"/>
      <c r="L104" s="24"/>
    </row>
    <row r="105" spans="1:12" x14ac:dyDescent="0.35">
      <c r="A105" s="23" t="s">
        <v>220</v>
      </c>
      <c r="B105" s="23"/>
      <c r="C105" s="23">
        <f>IF(ISERR(Input!D116),0,(Input!D116))</f>
        <v>0</v>
      </c>
      <c r="D105" s="23" t="s">
        <v>74</v>
      </c>
      <c r="E105" s="24"/>
      <c r="F105" s="23" t="s">
        <v>224</v>
      </c>
      <c r="G105" s="23"/>
      <c r="H105" s="23">
        <f>IF(ISERR((C60-I59)*C105*(C85/C61)),0,((C60-I59)*C105*(C85/C61)))</f>
        <v>0</v>
      </c>
      <c r="I105" s="23" t="s">
        <v>75</v>
      </c>
      <c r="J105" s="23"/>
      <c r="L105" s="24"/>
    </row>
    <row r="106" spans="1:12" x14ac:dyDescent="0.35">
      <c r="A106" s="23" t="s">
        <v>221</v>
      </c>
      <c r="B106" s="23"/>
      <c r="C106" s="23">
        <f>IF(ISERR(Input!D118),0,(Input!D118))</f>
        <v>0</v>
      </c>
      <c r="D106" s="23" t="s">
        <v>74</v>
      </c>
      <c r="E106" s="24"/>
      <c r="F106" s="23" t="s">
        <v>225</v>
      </c>
      <c r="G106" s="23"/>
      <c r="H106" s="23">
        <f>IF((C106*C86)&lt;4000,C106*C86,(((((C106*C86))-2000)/2000)^0.5*2000)+2000)</f>
        <v>0</v>
      </c>
      <c r="I106" s="23" t="s">
        <v>75</v>
      </c>
      <c r="J106" s="23"/>
      <c r="L106" s="24"/>
    </row>
    <row r="107" spans="1:12" x14ac:dyDescent="0.35">
      <c r="A107" s="24"/>
      <c r="B107" s="24"/>
      <c r="C107" s="24"/>
      <c r="D107" s="24"/>
      <c r="E107" s="24"/>
      <c r="F107" s="23"/>
      <c r="G107" s="23"/>
      <c r="H107" s="23"/>
      <c r="I107" s="23"/>
      <c r="J107" s="23"/>
      <c r="L107" s="24"/>
    </row>
    <row r="108" spans="1:12" x14ac:dyDescent="0.35">
      <c r="A108" s="24"/>
      <c r="B108" s="24"/>
      <c r="C108" s="24"/>
      <c r="D108" s="24"/>
      <c r="E108" s="24"/>
      <c r="F108" s="44" t="s">
        <v>226</v>
      </c>
      <c r="G108" s="44"/>
      <c r="H108" s="44"/>
      <c r="I108" s="44">
        <f>SUM(H103:H106)</f>
        <v>0</v>
      </c>
      <c r="J108" s="44" t="s">
        <v>75</v>
      </c>
      <c r="L108" s="24"/>
    </row>
    <row r="109" spans="1:12" x14ac:dyDescent="0.3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L109" s="24"/>
    </row>
    <row r="110" spans="1:12" x14ac:dyDescent="0.35">
      <c r="A110" s="48"/>
      <c r="B110" s="48"/>
      <c r="C110" s="48"/>
      <c r="D110" s="34" t="s">
        <v>1</v>
      </c>
      <c r="E110" s="48"/>
      <c r="F110" s="48"/>
      <c r="G110" s="48"/>
      <c r="H110" s="48"/>
      <c r="I110" s="48"/>
      <c r="J110" s="48"/>
      <c r="L110" s="24"/>
    </row>
    <row r="111" spans="1:12" x14ac:dyDescent="0.35">
      <c r="A111" s="23" t="s">
        <v>20</v>
      </c>
      <c r="B111" s="23"/>
      <c r="C111" s="28">
        <f>(I61*J68)*0.0283</f>
        <v>0</v>
      </c>
      <c r="D111" s="24" t="s">
        <v>41</v>
      </c>
      <c r="E111" s="24"/>
      <c r="F111" s="24" t="s">
        <v>99</v>
      </c>
      <c r="G111" s="24"/>
      <c r="H111" s="23">
        <f>(H95*(1-(((1-C115)*(3-E68))/3)))</f>
        <v>0</v>
      </c>
      <c r="I111" s="23" t="s">
        <v>75</v>
      </c>
      <c r="J111" s="24"/>
      <c r="L111" s="24"/>
    </row>
    <row r="112" spans="1:12" x14ac:dyDescent="0.35">
      <c r="A112" s="23" t="s">
        <v>71</v>
      </c>
      <c r="B112" s="23"/>
      <c r="C112" s="28" t="e">
        <f>((0.318*C111*C89)/(((G89/100)*(C61/C84))^0.5*C96))^(3/8)</f>
        <v>#DIV/0!</v>
      </c>
      <c r="D112" s="24" t="s">
        <v>74</v>
      </c>
      <c r="E112" s="24"/>
      <c r="F112" s="24" t="s">
        <v>136</v>
      </c>
      <c r="G112" s="24"/>
      <c r="H112" s="23">
        <f>(H96*(1-(((1-C116)*(3-E68))/3)))</f>
        <v>0</v>
      </c>
      <c r="I112" s="23" t="s">
        <v>75</v>
      </c>
      <c r="J112" s="24"/>
      <c r="L112" s="24"/>
    </row>
    <row r="113" spans="1:12" x14ac:dyDescent="0.35">
      <c r="A113" s="23" t="s">
        <v>73</v>
      </c>
      <c r="B113" s="23"/>
      <c r="C113" s="23" t="e">
        <f>C96*(C112/C89)</f>
        <v>#DIV/0!</v>
      </c>
      <c r="D113" s="24" t="s">
        <v>74</v>
      </c>
      <c r="E113" s="24"/>
      <c r="F113" s="24" t="s">
        <v>107</v>
      </c>
      <c r="G113" s="24"/>
      <c r="H113" s="23">
        <f>(H97*(1-(((1-C116)*(3-E68))/3)))</f>
        <v>0</v>
      </c>
      <c r="I113" s="23" t="s">
        <v>75</v>
      </c>
      <c r="J113" s="24"/>
      <c r="L113" s="24"/>
    </row>
    <row r="114" spans="1:12" x14ac:dyDescent="0.35">
      <c r="A114" s="24"/>
      <c r="B114" s="24"/>
      <c r="C114" s="24"/>
      <c r="D114" s="24"/>
      <c r="E114" s="24"/>
      <c r="F114" s="24" t="s">
        <v>92</v>
      </c>
      <c r="G114" s="24"/>
      <c r="H114" s="23">
        <f>(H98*(1-(((1-C117)*(3-E68))/3)))</f>
        <v>0</v>
      </c>
      <c r="I114" s="23" t="s">
        <v>75</v>
      </c>
      <c r="J114" s="24"/>
      <c r="L114" s="24"/>
    </row>
    <row r="115" spans="1:12" x14ac:dyDescent="0.35">
      <c r="A115" s="24" t="s">
        <v>102</v>
      </c>
      <c r="B115" s="24"/>
      <c r="C115" s="23">
        <f>IF(ISERR((C88-(C89-C112))/C88)^2,0.8,((C88-(C89-C112))/C88)^2)</f>
        <v>0.8</v>
      </c>
      <c r="D115" s="23"/>
      <c r="E115" s="24"/>
      <c r="F115" s="24"/>
      <c r="G115" s="24"/>
      <c r="H115" s="24"/>
      <c r="I115" s="23"/>
      <c r="J115" s="23"/>
      <c r="L115" s="24"/>
    </row>
    <row r="116" spans="1:12" x14ac:dyDescent="0.35">
      <c r="A116" s="24" t="s">
        <v>141</v>
      </c>
      <c r="B116" s="24"/>
      <c r="C116" s="23">
        <f>IF(ISERR(C113/C96),0.62,(C113/C96))</f>
        <v>0.62</v>
      </c>
      <c r="D116" s="24"/>
      <c r="E116" s="24"/>
      <c r="F116" s="45" t="s">
        <v>170</v>
      </c>
      <c r="G116" s="45"/>
      <c r="H116" s="45"/>
      <c r="I116" s="44">
        <f>SUM(H111:H114)</f>
        <v>0</v>
      </c>
      <c r="J116" s="44" t="s">
        <v>75</v>
      </c>
      <c r="L116" s="24"/>
    </row>
    <row r="117" spans="1:12" x14ac:dyDescent="0.35">
      <c r="A117" s="24" t="s">
        <v>94</v>
      </c>
      <c r="B117" s="24"/>
      <c r="C117" s="23">
        <v>1</v>
      </c>
      <c r="D117" s="24"/>
      <c r="E117" s="24"/>
      <c r="F117" s="24"/>
      <c r="G117" s="24"/>
      <c r="H117" s="24"/>
      <c r="I117" s="24"/>
      <c r="J117" s="24"/>
      <c r="L117" s="24"/>
    </row>
    <row r="118" spans="1:12" x14ac:dyDescent="0.3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L118" s="24"/>
    </row>
    <row r="119" spans="1:12" x14ac:dyDescent="0.35">
      <c r="A119" s="218" t="s">
        <v>245</v>
      </c>
      <c r="B119" s="48"/>
      <c r="C119" s="48"/>
      <c r="D119" s="48"/>
      <c r="E119" s="48"/>
      <c r="F119" s="48"/>
      <c r="G119" s="48"/>
      <c r="H119" s="48"/>
      <c r="I119" s="48"/>
      <c r="J119" s="48"/>
      <c r="L119" s="24"/>
    </row>
    <row r="120" spans="1:12" x14ac:dyDescent="0.35">
      <c r="A120" s="217" t="s">
        <v>238</v>
      </c>
      <c r="B120" s="24"/>
      <c r="C120" s="23">
        <f>Input!B12</f>
        <v>0</v>
      </c>
      <c r="D120" s="24"/>
      <c r="E120" s="24"/>
      <c r="F120" s="44" t="s">
        <v>145</v>
      </c>
      <c r="G120" s="23"/>
      <c r="H120" s="44">
        <f>((H103*(H83/100))+(H104*(H84/100))+(H105*(H85/100))+(H106*(H86/100)))*C120</f>
        <v>0</v>
      </c>
      <c r="I120" s="44" t="s">
        <v>75</v>
      </c>
      <c r="J120" s="24"/>
      <c r="L120" s="24"/>
    </row>
    <row r="121" spans="1:12" ht="16" thickBot="1" x14ac:dyDescent="0.4">
      <c r="A121" s="219" t="s">
        <v>239</v>
      </c>
      <c r="B121" s="71"/>
      <c r="C121" s="70">
        <f>Input!B13</f>
        <v>0</v>
      </c>
      <c r="D121" s="71"/>
      <c r="E121" s="71"/>
      <c r="F121" s="72" t="s">
        <v>134</v>
      </c>
      <c r="G121" s="70"/>
      <c r="H121" s="72">
        <f>IF(I100&gt;=I116,I116*C121,I100*C121)</f>
        <v>0</v>
      </c>
      <c r="I121" s="72" t="s">
        <v>75</v>
      </c>
      <c r="J121" s="71"/>
      <c r="L121" s="24"/>
    </row>
    <row r="122" spans="1:12" ht="16.5" thickTop="1" thickBot="1" x14ac:dyDescent="0.4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L122" s="24"/>
    </row>
    <row r="123" spans="1:12" x14ac:dyDescent="0.35">
      <c r="A123" s="46"/>
      <c r="B123" s="46"/>
      <c r="C123" s="46"/>
      <c r="D123" s="46" t="s">
        <v>155</v>
      </c>
      <c r="E123" s="46"/>
      <c r="F123" s="46"/>
      <c r="G123" s="46"/>
      <c r="H123" s="46"/>
      <c r="I123" s="46"/>
      <c r="J123" s="46"/>
      <c r="L123" s="24"/>
    </row>
    <row r="124" spans="1:12" x14ac:dyDescent="0.35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L124" s="24"/>
    </row>
    <row r="125" spans="1:12" x14ac:dyDescent="0.35">
      <c r="A125" s="23" t="s">
        <v>148</v>
      </c>
      <c r="B125" s="23"/>
      <c r="C125" s="23">
        <f>Input!E127</f>
        <v>0</v>
      </c>
      <c r="D125" s="23"/>
      <c r="E125" s="23"/>
      <c r="G125" s="23" t="s">
        <v>67</v>
      </c>
      <c r="H125" s="23"/>
      <c r="I125" s="23">
        <f>Input!E133</f>
        <v>0</v>
      </c>
      <c r="J125" s="23" t="s">
        <v>74</v>
      </c>
      <c r="L125" s="24"/>
    </row>
    <row r="126" spans="1:12" x14ac:dyDescent="0.35">
      <c r="A126" s="23" t="s">
        <v>68</v>
      </c>
      <c r="B126" s="23"/>
      <c r="C126" s="23">
        <f>Input!I126</f>
        <v>0</v>
      </c>
      <c r="D126" s="23" t="s">
        <v>74</v>
      </c>
      <c r="E126" s="24"/>
      <c r="G126" s="23" t="s">
        <v>88</v>
      </c>
      <c r="H126" s="23"/>
      <c r="I126" s="36">
        <f>IF(I125=0,0,(I125/C126)*100)</f>
        <v>0</v>
      </c>
      <c r="J126" s="23" t="s">
        <v>6</v>
      </c>
      <c r="L126" s="24"/>
    </row>
    <row r="127" spans="1:12" x14ac:dyDescent="0.35">
      <c r="A127" s="23" t="s">
        <v>69</v>
      </c>
      <c r="B127" s="23"/>
      <c r="C127" s="23">
        <f>Input!B226</f>
        <v>0</v>
      </c>
      <c r="D127" s="23" t="s">
        <v>74</v>
      </c>
      <c r="E127" s="23"/>
      <c r="G127" s="24" t="s">
        <v>54</v>
      </c>
      <c r="H127" s="23"/>
      <c r="I127" s="24">
        <f>Input!I133</f>
        <v>0</v>
      </c>
      <c r="J127" s="24" t="s">
        <v>80</v>
      </c>
      <c r="L127" s="24"/>
    </row>
    <row r="128" spans="1:12" x14ac:dyDescent="0.3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L128" s="24"/>
    </row>
    <row r="129" spans="1:12" x14ac:dyDescent="0.35">
      <c r="A129" s="216" t="s">
        <v>64</v>
      </c>
      <c r="B129" s="27"/>
      <c r="C129" s="55">
        <f>Input!E128</f>
        <v>0</v>
      </c>
      <c r="D129" s="27"/>
      <c r="E129" s="27"/>
      <c r="F129" s="27"/>
      <c r="G129" s="27"/>
      <c r="H129" s="27"/>
      <c r="I129" s="27"/>
      <c r="J129" s="27"/>
      <c r="L129" s="24"/>
    </row>
    <row r="130" spans="1:12" x14ac:dyDescent="0.35">
      <c r="A130" s="217" t="s">
        <v>243</v>
      </c>
      <c r="B130" s="23"/>
      <c r="C130" s="53">
        <f>Input!E129</f>
        <v>0</v>
      </c>
      <c r="D130" s="23"/>
      <c r="E130" s="23"/>
      <c r="F130" s="23"/>
      <c r="G130" s="23"/>
      <c r="H130" s="23"/>
      <c r="I130" s="23"/>
      <c r="J130" s="23"/>
      <c r="L130" s="24"/>
    </row>
    <row r="131" spans="1:12" x14ac:dyDescent="0.35">
      <c r="A131" s="23" t="s">
        <v>65</v>
      </c>
      <c r="B131" s="23"/>
      <c r="C131" s="53">
        <f>Input!E130</f>
        <v>0</v>
      </c>
      <c r="D131" s="23"/>
      <c r="E131" s="23"/>
      <c r="F131" s="23"/>
      <c r="G131" s="23"/>
      <c r="H131" s="23"/>
      <c r="I131" s="23"/>
      <c r="J131" s="23"/>
      <c r="L131" s="24"/>
    </row>
    <row r="132" spans="1:12" x14ac:dyDescent="0.35">
      <c r="A132" s="23" t="s">
        <v>70</v>
      </c>
      <c r="B132" s="23"/>
      <c r="C132" s="53">
        <f>Input!E131</f>
        <v>0</v>
      </c>
      <c r="D132" s="23"/>
      <c r="E132" s="23"/>
      <c r="F132" s="23"/>
      <c r="G132" s="23"/>
      <c r="H132" s="23"/>
      <c r="I132" s="23"/>
      <c r="J132" s="23"/>
      <c r="L132" s="24"/>
    </row>
    <row r="133" spans="1:12" x14ac:dyDescent="0.35">
      <c r="A133" s="217" t="s">
        <v>250</v>
      </c>
      <c r="B133" s="23"/>
      <c r="C133" s="53">
        <f>Input!E132</f>
        <v>0</v>
      </c>
      <c r="D133" s="23"/>
      <c r="E133" s="23"/>
      <c r="F133" s="23"/>
      <c r="G133" s="23"/>
      <c r="H133" s="23"/>
      <c r="I133" s="23"/>
      <c r="J133" s="23"/>
      <c r="L133" s="24"/>
    </row>
    <row r="134" spans="1:12" x14ac:dyDescent="0.35">
      <c r="A134" s="27" t="s">
        <v>146</v>
      </c>
      <c r="B134" s="27"/>
      <c r="C134" s="55"/>
      <c r="D134" s="27"/>
      <c r="E134" s="58">
        <f>Input!E137</f>
        <v>0</v>
      </c>
      <c r="F134" s="3"/>
      <c r="G134" s="27" t="s">
        <v>135</v>
      </c>
      <c r="H134" s="27"/>
      <c r="I134" s="27"/>
      <c r="J134" s="37">
        <f>Input!J137</f>
        <v>0</v>
      </c>
      <c r="L134" s="24"/>
    </row>
    <row r="135" spans="1:12" x14ac:dyDescent="0.35">
      <c r="A135" s="12" t="s">
        <v>8</v>
      </c>
      <c r="B135" s="23"/>
      <c r="C135" s="53"/>
      <c r="D135" s="23"/>
      <c r="E135" s="24"/>
      <c r="G135" s="12" t="s">
        <v>85</v>
      </c>
      <c r="H135" s="23"/>
      <c r="I135" s="23"/>
      <c r="J135" s="24"/>
      <c r="L135" s="24"/>
    </row>
    <row r="136" spans="1:12" x14ac:dyDescent="0.35">
      <c r="A136" s="12" t="s">
        <v>12</v>
      </c>
      <c r="B136" s="12"/>
      <c r="C136" s="53"/>
      <c r="D136" s="23"/>
      <c r="E136" s="23"/>
      <c r="G136" s="12" t="s">
        <v>39</v>
      </c>
      <c r="H136" s="23"/>
      <c r="I136" s="23"/>
      <c r="J136" s="23"/>
      <c r="L136" s="24"/>
    </row>
    <row r="137" spans="1:12" x14ac:dyDescent="0.35">
      <c r="A137" s="12" t="s">
        <v>14</v>
      </c>
      <c r="B137" s="12"/>
      <c r="C137" s="53"/>
      <c r="D137" s="23"/>
      <c r="E137" s="23"/>
      <c r="G137" s="12" t="s">
        <v>45</v>
      </c>
      <c r="H137" s="23"/>
      <c r="I137" s="23"/>
      <c r="J137" s="23"/>
      <c r="L137" s="24"/>
    </row>
    <row r="138" spans="1:12" x14ac:dyDescent="0.35">
      <c r="A138" s="12" t="s">
        <v>16</v>
      </c>
      <c r="B138" s="12"/>
      <c r="C138" s="53"/>
      <c r="D138" s="23"/>
      <c r="E138" s="23"/>
      <c r="G138" s="12" t="s">
        <v>81</v>
      </c>
      <c r="H138" s="23"/>
      <c r="I138" s="23"/>
      <c r="J138" s="23"/>
      <c r="L138" s="24"/>
    </row>
    <row r="139" spans="1:12" x14ac:dyDescent="0.35">
      <c r="A139" s="40" t="s">
        <v>5</v>
      </c>
      <c r="B139" s="30"/>
      <c r="C139" s="41"/>
      <c r="D139" s="42"/>
      <c r="E139" s="42"/>
      <c r="F139" s="43"/>
      <c r="G139" s="42"/>
      <c r="H139" s="42"/>
      <c r="I139" s="42"/>
      <c r="J139" s="42"/>
      <c r="L139" s="24"/>
    </row>
    <row r="140" spans="1:12" x14ac:dyDescent="0.35">
      <c r="A140" s="12"/>
      <c r="B140" s="12"/>
      <c r="C140" s="53"/>
      <c r="D140" s="23"/>
      <c r="E140" s="23"/>
      <c r="F140" s="24"/>
      <c r="G140" s="23"/>
      <c r="H140" s="23"/>
      <c r="I140" s="23"/>
      <c r="J140" s="23"/>
      <c r="L140" s="24"/>
    </row>
    <row r="141" spans="1:12" ht="16" thickBot="1" x14ac:dyDescent="0.4">
      <c r="A141" s="68"/>
      <c r="B141" s="68"/>
      <c r="C141" s="68"/>
      <c r="D141" s="124" t="s">
        <v>203</v>
      </c>
      <c r="E141" s="68"/>
      <c r="F141" s="68"/>
      <c r="G141" s="68"/>
      <c r="H141" s="68"/>
      <c r="I141" s="67"/>
      <c r="J141" s="67"/>
      <c r="L141" s="24"/>
    </row>
    <row r="142" spans="1:12" x14ac:dyDescent="0.35">
      <c r="A142" s="147"/>
      <c r="B142" s="148" t="s">
        <v>144</v>
      </c>
      <c r="C142" s="148" t="s">
        <v>43</v>
      </c>
      <c r="D142" s="148" t="s">
        <v>91</v>
      </c>
      <c r="E142" s="148" t="s">
        <v>44</v>
      </c>
      <c r="F142" s="149" t="s">
        <v>147</v>
      </c>
      <c r="G142" s="150" t="s">
        <v>42</v>
      </c>
      <c r="H142" s="150" t="s">
        <v>149</v>
      </c>
      <c r="I142" s="148" t="s">
        <v>205</v>
      </c>
      <c r="J142" s="151" t="s">
        <v>38</v>
      </c>
      <c r="K142" s="66"/>
      <c r="L142" s="24"/>
    </row>
    <row r="143" spans="1:12" ht="16" thickBot="1" x14ac:dyDescent="0.4">
      <c r="A143" s="152"/>
      <c r="B143" s="153" t="str">
        <f>IF(Input!A136="","no","yes")</f>
        <v>no</v>
      </c>
      <c r="C143" s="153" t="str">
        <f>IF(Input!B136="","no","yes")</f>
        <v>no</v>
      </c>
      <c r="D143" s="153" t="str">
        <f>IF(Input!C136="","no","yes")</f>
        <v>no</v>
      </c>
      <c r="E143" s="153" t="str">
        <f>IF(Input!D136="","no","yes")</f>
        <v>no</v>
      </c>
      <c r="F143" s="153" t="str">
        <f>IF(Input!E136="","no","yes")</f>
        <v>no</v>
      </c>
      <c r="G143" s="153" t="str">
        <f>IF(Input!F136="","no","yes")</f>
        <v>no</v>
      </c>
      <c r="H143" s="153" t="str">
        <f>IF(Input!G136="","no","yes")</f>
        <v>no</v>
      </c>
      <c r="I143" s="153" t="str">
        <f>IF(Input!H136="","no","yes")</f>
        <v>no</v>
      </c>
      <c r="J143" s="154" t="str">
        <f>IF(Input!I136="","no","yes")</f>
        <v>no</v>
      </c>
      <c r="K143" s="66"/>
      <c r="L143" s="24"/>
    </row>
    <row r="144" spans="1:12" x14ac:dyDescent="0.35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L144" s="24"/>
    </row>
    <row r="145" spans="1:12" x14ac:dyDescent="0.35">
      <c r="A145" s="27"/>
      <c r="B145" s="27"/>
      <c r="C145" s="27"/>
      <c r="D145" s="48"/>
      <c r="E145" s="27"/>
      <c r="F145" s="48"/>
      <c r="G145" s="27"/>
      <c r="H145" s="48"/>
      <c r="I145" s="27"/>
      <c r="J145" s="27"/>
      <c r="L145" s="24"/>
    </row>
    <row r="146" spans="1:12" x14ac:dyDescent="0.35">
      <c r="A146" s="23"/>
      <c r="B146" s="23"/>
      <c r="C146" s="23"/>
      <c r="D146" s="44" t="s">
        <v>98</v>
      </c>
      <c r="E146" s="23"/>
      <c r="F146" s="23"/>
      <c r="G146" s="23"/>
      <c r="H146" s="23"/>
      <c r="I146" s="23"/>
      <c r="J146" s="23"/>
      <c r="L146" s="24"/>
    </row>
    <row r="147" spans="1:12" x14ac:dyDescent="0.35">
      <c r="A147" s="23"/>
      <c r="B147" s="31" t="s">
        <v>105</v>
      </c>
      <c r="C147" s="51">
        <f>IF(ISERR((+H161/I166)*100),0,((H161/I166)*100))</f>
        <v>0</v>
      </c>
      <c r="D147" s="31" t="s">
        <v>142</v>
      </c>
      <c r="E147" s="51">
        <f>IF(ISERR((+H162/I166)*100),0,((H162/I166)*100))</f>
        <v>0</v>
      </c>
      <c r="F147" s="31" t="s">
        <v>111</v>
      </c>
      <c r="G147" s="51">
        <f>IF(ISERR((H163/I166)*100),0,((H163/I166)*100))</f>
        <v>0</v>
      </c>
      <c r="H147" s="31" t="s">
        <v>97</v>
      </c>
      <c r="I147" s="51">
        <f>IF(ISERR((+H164/I166)*100),0,((H164/I166)*100))</f>
        <v>0</v>
      </c>
      <c r="J147" s="23"/>
      <c r="L147" s="24"/>
    </row>
    <row r="148" spans="1:12" x14ac:dyDescent="0.35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L148" s="24"/>
    </row>
    <row r="149" spans="1:12" x14ac:dyDescent="0.35">
      <c r="A149" s="23" t="s">
        <v>104</v>
      </c>
      <c r="B149" s="23"/>
      <c r="C149" s="23">
        <f>IF(ISERR(Input!B228),0,(Input!B228))</f>
        <v>0</v>
      </c>
      <c r="D149" s="23" t="s">
        <v>74</v>
      </c>
      <c r="E149" s="23"/>
      <c r="F149" s="23" t="s">
        <v>103</v>
      </c>
      <c r="G149" s="23"/>
      <c r="H149" s="23">
        <f>IF(ISERR(Input!I228),0,(Input!I228))</f>
        <v>0</v>
      </c>
      <c r="I149" s="24"/>
      <c r="J149" s="24"/>
      <c r="L149" s="24"/>
    </row>
    <row r="150" spans="1:12" x14ac:dyDescent="0.35">
      <c r="A150" s="23" t="s">
        <v>139</v>
      </c>
      <c r="B150" s="23"/>
      <c r="C150" s="23">
        <f>IF(ISERR(Input!B230),0,(Input!B230))</f>
        <v>0</v>
      </c>
      <c r="D150" s="23" t="s">
        <v>74</v>
      </c>
      <c r="E150" s="23"/>
      <c r="F150" s="23" t="s">
        <v>138</v>
      </c>
      <c r="G150" s="23"/>
      <c r="H150" s="23">
        <f>IF(ISERR(Input!I230),0,(Input!I230))</f>
        <v>0</v>
      </c>
      <c r="I150" s="24"/>
      <c r="J150" s="24"/>
      <c r="L150" s="24"/>
    </row>
    <row r="151" spans="1:12" x14ac:dyDescent="0.35">
      <c r="A151" s="23" t="s">
        <v>110</v>
      </c>
      <c r="B151" s="23"/>
      <c r="C151" s="23">
        <f>IF(ISERR(Input!B232),0,(Input!B232))</f>
        <v>0</v>
      </c>
      <c r="D151" s="23" t="s">
        <v>74</v>
      </c>
      <c r="E151" s="23"/>
      <c r="F151" s="23" t="s">
        <v>109</v>
      </c>
      <c r="G151" s="23"/>
      <c r="H151" s="23">
        <f>IF(ISERR(Input!I232),0,(Input!I232))</f>
        <v>0</v>
      </c>
      <c r="I151" s="24"/>
      <c r="J151" s="24"/>
      <c r="L151" s="24"/>
    </row>
    <row r="152" spans="1:12" x14ac:dyDescent="0.35">
      <c r="A152" s="23" t="s">
        <v>96</v>
      </c>
      <c r="B152" s="23"/>
      <c r="C152" s="23">
        <f>IF(ISERR(Input!B234),0,(Input!B234))</f>
        <v>0</v>
      </c>
      <c r="D152" s="23" t="s">
        <v>74</v>
      </c>
      <c r="E152" s="23"/>
      <c r="F152" s="23" t="s">
        <v>95</v>
      </c>
      <c r="G152" s="23"/>
      <c r="H152" s="23">
        <f>IF(ISERR(Input!I234),0,(Input!I234))</f>
        <v>0</v>
      </c>
      <c r="I152" s="24"/>
      <c r="J152" s="24"/>
      <c r="L152" s="24"/>
    </row>
    <row r="153" spans="1:12" x14ac:dyDescent="0.35">
      <c r="A153" s="23"/>
      <c r="B153" s="23"/>
      <c r="C153" s="23"/>
      <c r="D153" s="23"/>
      <c r="E153" s="23"/>
      <c r="F153" s="24"/>
      <c r="G153" s="24"/>
      <c r="H153" s="24"/>
      <c r="I153" s="24"/>
      <c r="J153" s="24"/>
      <c r="L153" s="24"/>
    </row>
    <row r="154" spans="1:12" x14ac:dyDescent="0.35">
      <c r="A154" s="23" t="s">
        <v>26</v>
      </c>
      <c r="B154" s="23"/>
      <c r="C154" s="23">
        <f>IF(ISERR(Input!E228),0,Input!E228)</f>
        <v>0</v>
      </c>
      <c r="D154" s="23" t="s">
        <v>74</v>
      </c>
      <c r="E154" s="23"/>
      <c r="F154" s="23" t="s">
        <v>56</v>
      </c>
      <c r="G154" s="23" t="str">
        <f>IF(ISERR(Input!#REF!),"",Input!#REF!)</f>
        <v/>
      </c>
      <c r="H154" s="23" t="s">
        <v>41</v>
      </c>
      <c r="I154" s="23"/>
      <c r="J154" s="23"/>
      <c r="L154" s="24"/>
    </row>
    <row r="155" spans="1:12" x14ac:dyDescent="0.35">
      <c r="A155" s="23" t="s">
        <v>30</v>
      </c>
      <c r="B155" s="23"/>
      <c r="C155" s="23">
        <f>IF(ISERR(Input!E230),0,(Input!E230))</f>
        <v>0</v>
      </c>
      <c r="D155" s="23" t="s">
        <v>74</v>
      </c>
      <c r="E155" s="23"/>
      <c r="F155" s="23" t="s">
        <v>23</v>
      </c>
      <c r="G155" s="23" t="e">
        <f>Input!F226*100</f>
        <v>#DIV/0!</v>
      </c>
      <c r="H155" s="23" t="s">
        <v>6</v>
      </c>
      <c r="I155" s="24"/>
      <c r="J155" s="23"/>
      <c r="L155" s="24"/>
    </row>
    <row r="156" spans="1:12" x14ac:dyDescent="0.35">
      <c r="A156" s="23" t="s">
        <v>28</v>
      </c>
      <c r="B156" s="23"/>
      <c r="C156" s="23">
        <f>IF(ISERR(Input!E232),0,(Input!E232))</f>
        <v>0</v>
      </c>
      <c r="D156" s="23" t="s">
        <v>74</v>
      </c>
      <c r="E156" s="23"/>
      <c r="F156" s="23" t="s">
        <v>32</v>
      </c>
      <c r="G156" s="36">
        <f>Input!B131</f>
        <v>0</v>
      </c>
      <c r="H156" s="23" t="s">
        <v>10</v>
      </c>
      <c r="I156" s="23"/>
      <c r="J156" s="23"/>
      <c r="L156" s="24"/>
    </row>
    <row r="157" spans="1:12" x14ac:dyDescent="0.35">
      <c r="A157" s="23" t="s">
        <v>24</v>
      </c>
      <c r="B157" s="23"/>
      <c r="C157" s="23">
        <f>IF(ISERR(Input!E234),0,(Input!E234))</f>
        <v>0</v>
      </c>
      <c r="D157" s="23" t="s">
        <v>74</v>
      </c>
      <c r="E157" s="23"/>
      <c r="F157" s="23"/>
      <c r="G157" s="36"/>
      <c r="H157" s="23"/>
      <c r="I157" s="23"/>
      <c r="J157" s="23"/>
      <c r="L157" s="24"/>
    </row>
    <row r="158" spans="1:12" x14ac:dyDescent="0.35">
      <c r="A158" s="23"/>
      <c r="B158" s="23"/>
      <c r="C158" s="23"/>
      <c r="D158" s="23"/>
      <c r="E158" s="23"/>
      <c r="F158" s="24"/>
      <c r="G158" s="24"/>
      <c r="H158" s="24"/>
      <c r="I158" s="24"/>
      <c r="J158" s="24"/>
      <c r="L158" s="24"/>
    </row>
    <row r="159" spans="1:12" x14ac:dyDescent="0.35">
      <c r="A159" s="44" t="s">
        <v>151</v>
      </c>
      <c r="B159" s="23"/>
      <c r="C159" s="31" t="s">
        <v>36</v>
      </c>
      <c r="D159" s="51">
        <f>IF(ISERR(Input!G226),0,(Input!G226))</f>
        <v>0</v>
      </c>
      <c r="E159" s="31" t="s">
        <v>260</v>
      </c>
      <c r="F159" s="51">
        <f>IF(ISERR(Input!H226),0,(Input!H226))</f>
        <v>0</v>
      </c>
      <c r="G159" s="31" t="s">
        <v>60</v>
      </c>
      <c r="H159" s="51">
        <f>IF(ISERR(Input!I226),0,(Input!I226))</f>
        <v>0</v>
      </c>
      <c r="I159" s="31" t="s">
        <v>267</v>
      </c>
      <c r="J159" s="51">
        <f>IF(ISERR(Input!J226),0,(Input!J226))</f>
        <v>0</v>
      </c>
      <c r="L159" s="24"/>
    </row>
    <row r="160" spans="1:12" x14ac:dyDescent="0.35">
      <c r="A160" s="48"/>
      <c r="B160" s="48"/>
      <c r="C160" s="34"/>
      <c r="D160" s="34" t="s">
        <v>3</v>
      </c>
      <c r="E160" s="48"/>
      <c r="F160" s="48"/>
      <c r="G160" s="48"/>
      <c r="H160" s="48"/>
      <c r="I160" s="48"/>
      <c r="J160" s="48"/>
      <c r="L160" s="24"/>
    </row>
    <row r="161" spans="1:12" x14ac:dyDescent="0.35">
      <c r="A161" s="23" t="s">
        <v>27</v>
      </c>
      <c r="B161" s="23"/>
      <c r="C161" s="23">
        <f>IF(ISERR(Input!C228),0,(Input!C228))</f>
        <v>0</v>
      </c>
      <c r="D161" s="23" t="s">
        <v>74</v>
      </c>
      <c r="E161" s="24"/>
      <c r="F161" s="23" t="s">
        <v>100</v>
      </c>
      <c r="G161" s="23"/>
      <c r="H161" s="23">
        <f>IF(ISERR((C126-I125)*C161*(C149/C127)),0,((C126-I125)*C161*(C149/C127)))</f>
        <v>0</v>
      </c>
      <c r="I161" s="23" t="s">
        <v>75</v>
      </c>
      <c r="J161" s="23"/>
      <c r="L161" s="24"/>
    </row>
    <row r="162" spans="1:12" x14ac:dyDescent="0.35">
      <c r="A162" s="23" t="s">
        <v>31</v>
      </c>
      <c r="B162" s="23"/>
      <c r="C162" s="23">
        <f>IF(ISERR(Input!C230),0,(Input!C230))</f>
        <v>0</v>
      </c>
      <c r="D162" s="23" t="s">
        <v>74</v>
      </c>
      <c r="E162" s="24"/>
      <c r="F162" s="23" t="s">
        <v>137</v>
      </c>
      <c r="G162" s="23"/>
      <c r="H162" s="23">
        <f>IF(ISERR((C126-I125)*C162*(C150/C127)),0,((C126-I125)*C162*(C150/C127)))</f>
        <v>0</v>
      </c>
      <c r="I162" s="23" t="s">
        <v>75</v>
      </c>
      <c r="J162" s="23"/>
      <c r="L162" s="24"/>
    </row>
    <row r="163" spans="1:12" x14ac:dyDescent="0.35">
      <c r="A163" s="23" t="s">
        <v>29</v>
      </c>
      <c r="B163" s="23"/>
      <c r="C163" s="23">
        <f>IF(ISERR(Input!C232),0,(Input!C232))</f>
        <v>0</v>
      </c>
      <c r="D163" s="23" t="s">
        <v>74</v>
      </c>
      <c r="E163" s="24"/>
      <c r="F163" s="23" t="s">
        <v>108</v>
      </c>
      <c r="G163" s="23"/>
      <c r="H163" s="23">
        <f>IF(ISERR((C126-I125)*C163*(C151/C127)),0,((C126-I125)*C163*(C151/C127)))</f>
        <v>0</v>
      </c>
      <c r="I163" s="23" t="s">
        <v>75</v>
      </c>
      <c r="J163" s="23"/>
      <c r="L163" s="24"/>
    </row>
    <row r="164" spans="1:12" x14ac:dyDescent="0.35">
      <c r="A164" s="23" t="s">
        <v>25</v>
      </c>
      <c r="B164" s="23"/>
      <c r="C164" s="23">
        <f>IF(ISERR(Input!C234),0,(Input!C234))</f>
        <v>0</v>
      </c>
      <c r="D164" s="23" t="s">
        <v>74</v>
      </c>
      <c r="E164" s="24"/>
      <c r="F164" s="23" t="s">
        <v>93</v>
      </c>
      <c r="G164" s="23"/>
      <c r="H164" s="23">
        <f>IF((C164*C152)&lt;4000,C164*C152,(((((C164*C152)-2000)/2000)^0.5*2000)+2000))</f>
        <v>0</v>
      </c>
      <c r="I164" s="23" t="s">
        <v>75</v>
      </c>
      <c r="J164" s="23"/>
      <c r="L164" s="24"/>
    </row>
    <row r="165" spans="1:12" x14ac:dyDescent="0.35">
      <c r="A165" s="24"/>
      <c r="B165" s="24"/>
      <c r="C165" s="24"/>
      <c r="D165" s="45"/>
      <c r="E165" s="24"/>
      <c r="F165" s="23"/>
      <c r="G165" s="23"/>
      <c r="H165" s="23"/>
      <c r="I165" s="23"/>
      <c r="J165" s="23"/>
      <c r="L165" s="24"/>
    </row>
    <row r="166" spans="1:12" x14ac:dyDescent="0.35">
      <c r="A166" s="24"/>
      <c r="B166" s="24"/>
      <c r="C166" s="24"/>
      <c r="D166" s="45"/>
      <c r="E166" s="24"/>
      <c r="F166" s="44" t="s">
        <v>172</v>
      </c>
      <c r="G166" s="44"/>
      <c r="H166" s="44"/>
      <c r="I166" s="44">
        <f>SUM(H161:H164)</f>
        <v>0</v>
      </c>
      <c r="J166" s="44" t="s">
        <v>75</v>
      </c>
      <c r="L166" s="24"/>
    </row>
    <row r="167" spans="1:12" x14ac:dyDescent="0.35">
      <c r="A167" s="24"/>
      <c r="B167" s="24"/>
      <c r="C167" s="24"/>
      <c r="D167" s="45"/>
      <c r="E167" s="24"/>
      <c r="F167" s="24"/>
      <c r="G167" s="24"/>
      <c r="H167" s="24"/>
      <c r="I167" s="24"/>
      <c r="J167" s="24"/>
      <c r="L167" s="24"/>
    </row>
    <row r="168" spans="1:12" x14ac:dyDescent="0.35">
      <c r="A168" s="48"/>
      <c r="B168" s="48"/>
      <c r="C168" s="48"/>
      <c r="D168" s="34" t="s">
        <v>228</v>
      </c>
      <c r="E168" s="48"/>
      <c r="F168" s="48"/>
      <c r="G168" s="48"/>
      <c r="H168" s="48"/>
      <c r="I168" s="48"/>
      <c r="J168" s="48"/>
      <c r="L168" s="24"/>
    </row>
    <row r="169" spans="1:12" x14ac:dyDescent="0.35">
      <c r="A169" s="23" t="s">
        <v>218</v>
      </c>
      <c r="B169" s="23"/>
      <c r="C169" s="23">
        <f>IF(ISERR(Input!D228),0,(Input!D228))</f>
        <v>0</v>
      </c>
      <c r="D169" s="23" t="s">
        <v>74</v>
      </c>
      <c r="E169" s="24"/>
      <c r="F169" s="23" t="s">
        <v>222</v>
      </c>
      <c r="G169" s="23"/>
      <c r="H169" s="23">
        <f>IF(ISERR((C126-I125)*C169*(C149/C127)),0,((C126-I125)*C169*(C149/C127)))</f>
        <v>0</v>
      </c>
      <c r="I169" s="23" t="s">
        <v>75</v>
      </c>
      <c r="J169" s="23"/>
      <c r="L169" s="24"/>
    </row>
    <row r="170" spans="1:12" x14ac:dyDescent="0.35">
      <c r="A170" s="23" t="s">
        <v>219</v>
      </c>
      <c r="B170" s="23"/>
      <c r="C170" s="23">
        <f>IF(ISERR(Input!D230),0,(Input!D230))</f>
        <v>0</v>
      </c>
      <c r="D170" s="23" t="s">
        <v>74</v>
      </c>
      <c r="E170" s="24"/>
      <c r="F170" s="23" t="s">
        <v>223</v>
      </c>
      <c r="G170" s="23"/>
      <c r="H170" s="23">
        <f>IF(ISERR((C126-I125)*C170*(C150/C127)),0,((C126-I125)*C170*(C150/C127)))</f>
        <v>0</v>
      </c>
      <c r="I170" s="23" t="s">
        <v>75</v>
      </c>
      <c r="J170" s="23"/>
      <c r="L170" s="24"/>
    </row>
    <row r="171" spans="1:12" x14ac:dyDescent="0.35">
      <c r="A171" s="23" t="s">
        <v>220</v>
      </c>
      <c r="B171" s="23"/>
      <c r="C171" s="23">
        <f>IF(ISERR(Input!D232),0,(Input!D232))</f>
        <v>0</v>
      </c>
      <c r="D171" s="23" t="s">
        <v>74</v>
      </c>
      <c r="E171" s="24"/>
      <c r="F171" s="23" t="s">
        <v>224</v>
      </c>
      <c r="G171" s="23"/>
      <c r="H171" s="23">
        <f>IF(ISERR((C126-I125)*C171*(C151/C127)),0,((C126-I125)*C171*(C151/C127)))</f>
        <v>0</v>
      </c>
      <c r="I171" s="23" t="s">
        <v>75</v>
      </c>
      <c r="J171" s="23"/>
      <c r="L171" s="24"/>
    </row>
    <row r="172" spans="1:12" x14ac:dyDescent="0.35">
      <c r="A172" s="23" t="s">
        <v>221</v>
      </c>
      <c r="B172" s="23"/>
      <c r="C172" s="23">
        <f>IF(ISERR(Input!D234),0,(Input!D234))</f>
        <v>0</v>
      </c>
      <c r="D172" s="23" t="s">
        <v>74</v>
      </c>
      <c r="E172" s="24"/>
      <c r="F172" s="23" t="s">
        <v>225</v>
      </c>
      <c r="G172" s="23"/>
      <c r="H172" s="23">
        <f>IF((C172*C152)&lt;4000,C172*C152,(((((C172*C152))-2000)/2000)^0.5*2000)+2000)</f>
        <v>0</v>
      </c>
      <c r="I172" s="23" t="s">
        <v>75</v>
      </c>
      <c r="J172" s="23"/>
      <c r="L172" s="24"/>
    </row>
    <row r="173" spans="1:12" x14ac:dyDescent="0.35">
      <c r="A173" s="24"/>
      <c r="B173" s="24"/>
      <c r="C173" s="24"/>
      <c r="D173" s="45"/>
      <c r="E173" s="24"/>
      <c r="F173" s="23"/>
      <c r="G173" s="23"/>
      <c r="H173" s="23"/>
      <c r="I173" s="23"/>
      <c r="J173" s="23"/>
      <c r="L173" s="24"/>
    </row>
    <row r="174" spans="1:12" x14ac:dyDescent="0.35">
      <c r="A174" s="24"/>
      <c r="B174" s="24"/>
      <c r="C174" s="24"/>
      <c r="D174" s="45"/>
      <c r="E174" s="24"/>
      <c r="F174" s="44" t="s">
        <v>226</v>
      </c>
      <c r="G174" s="44"/>
      <c r="H174" s="44"/>
      <c r="I174" s="44">
        <f>SUM(H169:H172)</f>
        <v>0</v>
      </c>
      <c r="J174" s="44" t="s">
        <v>75</v>
      </c>
      <c r="L174" s="24"/>
    </row>
    <row r="175" spans="1:12" x14ac:dyDescent="0.35">
      <c r="A175" s="24"/>
      <c r="B175" s="24"/>
      <c r="C175" s="24"/>
      <c r="D175" s="45"/>
      <c r="E175" s="24"/>
      <c r="F175" s="24"/>
      <c r="G175" s="24"/>
      <c r="H175" s="24"/>
      <c r="I175" s="24"/>
      <c r="J175" s="24"/>
      <c r="L175" s="24"/>
    </row>
    <row r="176" spans="1:12" x14ac:dyDescent="0.35">
      <c r="A176" s="48"/>
      <c r="B176" s="48"/>
      <c r="C176" s="48"/>
      <c r="D176" s="34" t="s">
        <v>0</v>
      </c>
      <c r="E176" s="48"/>
      <c r="F176" s="48"/>
      <c r="G176" s="48"/>
      <c r="H176" s="48"/>
      <c r="I176" s="48"/>
      <c r="J176" s="48"/>
      <c r="L176" s="24"/>
    </row>
    <row r="177" spans="1:12" x14ac:dyDescent="0.35">
      <c r="A177" s="23" t="s">
        <v>20</v>
      </c>
      <c r="B177" s="23"/>
      <c r="C177" s="28">
        <f>(I127*J134)*0.0283</f>
        <v>0</v>
      </c>
      <c r="D177" s="23" t="s">
        <v>41</v>
      </c>
      <c r="E177" s="23"/>
      <c r="F177" s="23" t="s">
        <v>99</v>
      </c>
      <c r="G177" s="23"/>
      <c r="H177" s="23">
        <f>(H161*(1-(((1-C181)*(3-E134))/3)))</f>
        <v>0</v>
      </c>
      <c r="I177" s="23" t="s">
        <v>75</v>
      </c>
      <c r="J177" s="23"/>
      <c r="L177" s="24"/>
    </row>
    <row r="178" spans="1:12" x14ac:dyDescent="0.35">
      <c r="A178" s="24" t="s">
        <v>71</v>
      </c>
      <c r="B178" s="24"/>
      <c r="C178" s="28" t="e">
        <f>((0.318*C177*C155)/(((G155/100)*(C127/C150))^0.5*C162))^(3/8)</f>
        <v>#DIV/0!</v>
      </c>
      <c r="D178" s="24" t="s">
        <v>74</v>
      </c>
      <c r="F178" s="24" t="s">
        <v>136</v>
      </c>
      <c r="G178" s="24"/>
      <c r="H178" s="23">
        <f>(H162*(1-(((1-C182)*(3-E134))/3)))</f>
        <v>0</v>
      </c>
      <c r="I178" s="24" t="s">
        <v>75</v>
      </c>
      <c r="J178" s="24"/>
      <c r="L178" s="24"/>
    </row>
    <row r="179" spans="1:12" x14ac:dyDescent="0.35">
      <c r="A179" s="24" t="s">
        <v>73</v>
      </c>
      <c r="B179" s="24"/>
      <c r="C179" s="23" t="e">
        <f>C162*(C178/C155)</f>
        <v>#DIV/0!</v>
      </c>
      <c r="D179" s="24" t="s">
        <v>74</v>
      </c>
      <c r="E179" s="24"/>
      <c r="F179" s="24" t="s">
        <v>107</v>
      </c>
      <c r="G179" s="24"/>
      <c r="H179" s="23">
        <f>(H163*(1-(((1-C182)*(3-E134))/3)))</f>
        <v>0</v>
      </c>
      <c r="I179" s="24" t="s">
        <v>75</v>
      </c>
      <c r="J179" s="24"/>
      <c r="L179" s="24"/>
    </row>
    <row r="180" spans="1:12" x14ac:dyDescent="0.35">
      <c r="A180" s="23"/>
      <c r="B180" s="23"/>
      <c r="D180" s="23"/>
      <c r="E180" s="23"/>
      <c r="F180" s="23" t="s">
        <v>92</v>
      </c>
      <c r="G180" s="23"/>
      <c r="H180" s="23">
        <f>(H164*(1-(((1-C183)*(3-E134))/3)))</f>
        <v>0</v>
      </c>
      <c r="I180" s="23" t="s">
        <v>75</v>
      </c>
      <c r="J180" s="23"/>
      <c r="L180" s="24"/>
    </row>
    <row r="181" spans="1:12" x14ac:dyDescent="0.35">
      <c r="A181" s="24" t="s">
        <v>101</v>
      </c>
      <c r="B181" s="24"/>
      <c r="C181" s="23">
        <f>IF(ISERR(((C154-(C155-C178))/C154)^2),0.8,((C154-(C155-C178))/C154)^2)</f>
        <v>0.8</v>
      </c>
      <c r="D181" s="24"/>
      <c r="E181" s="23"/>
      <c r="F181" s="24"/>
      <c r="G181" s="24"/>
      <c r="H181" s="24"/>
      <c r="I181" s="23"/>
      <c r="J181" s="23"/>
      <c r="L181" s="24"/>
    </row>
    <row r="182" spans="1:12" x14ac:dyDescent="0.35">
      <c r="A182" s="24" t="s">
        <v>141</v>
      </c>
      <c r="B182" s="24"/>
      <c r="C182" s="23">
        <f>IF(ISERR(C179/C162),0.62,(C179/C162))</f>
        <v>0.62</v>
      </c>
      <c r="D182" s="24"/>
      <c r="E182" s="23"/>
      <c r="F182" s="45" t="s">
        <v>170</v>
      </c>
      <c r="G182" s="45"/>
      <c r="H182" s="45"/>
      <c r="I182" s="44">
        <f>SUM(H177:H180)</f>
        <v>0</v>
      </c>
      <c r="J182" s="44" t="s">
        <v>75</v>
      </c>
      <c r="L182" s="24"/>
    </row>
    <row r="183" spans="1:12" x14ac:dyDescent="0.35">
      <c r="A183" s="24" t="s">
        <v>94</v>
      </c>
      <c r="B183" s="24"/>
      <c r="C183" s="23">
        <v>1</v>
      </c>
      <c r="D183" s="24"/>
      <c r="E183" s="24"/>
      <c r="F183" s="24"/>
      <c r="G183" s="24"/>
      <c r="H183" s="24"/>
      <c r="I183" s="24"/>
      <c r="J183" s="24"/>
      <c r="L183" s="24"/>
    </row>
    <row r="184" spans="1:12" x14ac:dyDescent="0.3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L184" s="24"/>
    </row>
    <row r="185" spans="1:12" x14ac:dyDescent="0.35">
      <c r="A185" s="218" t="s">
        <v>245</v>
      </c>
      <c r="B185" s="48"/>
      <c r="C185" s="48"/>
      <c r="D185" s="48"/>
      <c r="E185" s="48"/>
      <c r="F185" s="48"/>
      <c r="G185" s="48"/>
      <c r="H185" s="48"/>
      <c r="I185" s="48"/>
      <c r="J185" s="48"/>
      <c r="L185" s="24"/>
    </row>
    <row r="186" spans="1:12" x14ac:dyDescent="0.35">
      <c r="A186" s="217" t="s">
        <v>238</v>
      </c>
      <c r="B186" s="24"/>
      <c r="C186" s="23">
        <f>Input!B128</f>
        <v>0</v>
      </c>
      <c r="D186" s="24"/>
      <c r="E186" s="24"/>
      <c r="F186" s="44" t="s">
        <v>145</v>
      </c>
      <c r="G186" s="23"/>
      <c r="H186" s="44">
        <f>((H169*(H149/100))+(H170*(H150/100))+(H171*(H151/100))+(H172*(H152/100)))*C186</f>
        <v>0</v>
      </c>
      <c r="I186" s="44" t="s">
        <v>75</v>
      </c>
      <c r="J186" s="24"/>
      <c r="L186" s="24"/>
    </row>
    <row r="187" spans="1:12" ht="16" thickBot="1" x14ac:dyDescent="0.4">
      <c r="A187" s="219" t="s">
        <v>239</v>
      </c>
      <c r="B187" s="71"/>
      <c r="C187" s="70">
        <f>Input!B129</f>
        <v>0</v>
      </c>
      <c r="D187" s="71"/>
      <c r="E187" s="70"/>
      <c r="F187" s="72" t="s">
        <v>134</v>
      </c>
      <c r="G187" s="70"/>
      <c r="H187" s="72">
        <f>IF(I166&gt;=I182,I182*C187,I166*C187)</f>
        <v>0</v>
      </c>
      <c r="I187" s="72" t="s">
        <v>75</v>
      </c>
      <c r="J187" s="70"/>
      <c r="L187" s="24"/>
    </row>
    <row r="188" spans="1:12" ht="16.5" thickTop="1" thickBot="1" x14ac:dyDescent="0.4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L188" s="24"/>
    </row>
    <row r="189" spans="1:12" x14ac:dyDescent="0.35">
      <c r="A189" s="46"/>
      <c r="B189" s="46"/>
      <c r="C189" s="46"/>
      <c r="D189" s="46" t="s">
        <v>156</v>
      </c>
      <c r="E189" s="46"/>
      <c r="F189" s="46"/>
      <c r="G189" s="46"/>
      <c r="H189" s="46"/>
      <c r="I189" s="46"/>
      <c r="J189" s="46"/>
      <c r="L189" s="24"/>
    </row>
    <row r="190" spans="1:12" x14ac:dyDescent="0.35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L190" s="24"/>
    </row>
    <row r="191" spans="1:12" x14ac:dyDescent="0.35">
      <c r="A191" s="23" t="s">
        <v>148</v>
      </c>
      <c r="B191" s="23"/>
      <c r="C191" s="23">
        <f>Input!E239</f>
        <v>0</v>
      </c>
      <c r="D191" s="23"/>
      <c r="E191" s="23"/>
      <c r="G191" s="23" t="s">
        <v>67</v>
      </c>
      <c r="H191" s="23"/>
      <c r="I191" s="23">
        <f>Input!E245</f>
        <v>0</v>
      </c>
      <c r="J191" s="23" t="s">
        <v>74</v>
      </c>
      <c r="L191" s="24"/>
    </row>
    <row r="192" spans="1:12" x14ac:dyDescent="0.35">
      <c r="A192" s="23" t="s">
        <v>68</v>
      </c>
      <c r="B192" s="23"/>
      <c r="C192" s="23">
        <f>Input!I238</f>
        <v>0</v>
      </c>
      <c r="D192" s="23" t="s">
        <v>74</v>
      </c>
      <c r="E192" s="23"/>
      <c r="G192" s="23" t="s">
        <v>88</v>
      </c>
      <c r="H192" s="23"/>
      <c r="I192" s="36">
        <f>IF(I191=0,0,(I191/C192)*100)</f>
        <v>0</v>
      </c>
      <c r="J192" s="23" t="s">
        <v>6</v>
      </c>
      <c r="L192" s="24"/>
    </row>
    <row r="193" spans="1:12" x14ac:dyDescent="0.35">
      <c r="A193" s="23" t="s">
        <v>69</v>
      </c>
      <c r="B193" s="23"/>
      <c r="C193" s="23">
        <f>Input!B338</f>
        <v>0</v>
      </c>
      <c r="D193" s="23" t="s">
        <v>74</v>
      </c>
      <c r="E193" s="23"/>
      <c r="G193" s="24" t="s">
        <v>54</v>
      </c>
      <c r="H193" s="23"/>
      <c r="I193" s="24">
        <f>Input!I245</f>
        <v>0</v>
      </c>
      <c r="J193" s="24" t="s">
        <v>80</v>
      </c>
      <c r="L193" s="24"/>
    </row>
    <row r="194" spans="1:12" x14ac:dyDescent="0.3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L194" s="24"/>
    </row>
    <row r="195" spans="1:12" x14ac:dyDescent="0.35">
      <c r="A195" s="216" t="s">
        <v>64</v>
      </c>
      <c r="B195" s="27"/>
      <c r="C195" s="55">
        <f>Input!E240</f>
        <v>0</v>
      </c>
      <c r="D195" s="27"/>
      <c r="E195" s="27"/>
      <c r="F195" s="27"/>
      <c r="G195" s="27"/>
      <c r="H195" s="27"/>
      <c r="I195" s="27"/>
      <c r="J195" s="27"/>
      <c r="L195" s="24"/>
    </row>
    <row r="196" spans="1:12" x14ac:dyDescent="0.35">
      <c r="A196" s="217" t="s">
        <v>243</v>
      </c>
      <c r="B196" s="23"/>
      <c r="C196" s="220">
        <f>Input!E241</f>
        <v>0</v>
      </c>
      <c r="D196" s="23"/>
      <c r="E196" s="23"/>
      <c r="F196" s="23"/>
      <c r="G196" s="23"/>
      <c r="H196" s="23"/>
      <c r="I196" s="23"/>
      <c r="J196" s="23"/>
      <c r="L196" s="24"/>
    </row>
    <row r="197" spans="1:12" x14ac:dyDescent="0.35">
      <c r="A197" s="23" t="s">
        <v>65</v>
      </c>
      <c r="B197" s="23"/>
      <c r="C197" s="53">
        <f>Input!E242</f>
        <v>0</v>
      </c>
      <c r="D197" s="23"/>
      <c r="E197" s="23"/>
      <c r="F197" s="23"/>
      <c r="G197" s="23"/>
      <c r="H197" s="23"/>
      <c r="I197" s="23"/>
      <c r="J197" s="23"/>
      <c r="L197" s="24"/>
    </row>
    <row r="198" spans="1:12" x14ac:dyDescent="0.35">
      <c r="A198" s="23" t="s">
        <v>70</v>
      </c>
      <c r="B198" s="23"/>
      <c r="C198" s="53">
        <f>Input!E243</f>
        <v>0</v>
      </c>
      <c r="D198" s="23"/>
      <c r="E198" s="23"/>
      <c r="F198" s="23"/>
      <c r="G198" s="23"/>
      <c r="H198" s="23"/>
      <c r="I198" s="23"/>
      <c r="J198" s="23"/>
      <c r="L198" s="24"/>
    </row>
    <row r="199" spans="1:12" x14ac:dyDescent="0.35">
      <c r="A199" s="217" t="s">
        <v>250</v>
      </c>
      <c r="B199" s="23"/>
      <c r="C199" s="53">
        <f>Input!E244</f>
        <v>0</v>
      </c>
      <c r="D199" s="23"/>
      <c r="E199" s="23"/>
      <c r="F199" s="23"/>
      <c r="G199" s="23"/>
      <c r="H199" s="23"/>
      <c r="I199" s="23"/>
      <c r="J199" s="23"/>
      <c r="L199" s="24"/>
    </row>
    <row r="200" spans="1:12" x14ac:dyDescent="0.35">
      <c r="A200" s="27" t="s">
        <v>146</v>
      </c>
      <c r="B200" s="27"/>
      <c r="C200" s="55"/>
      <c r="D200" s="27"/>
      <c r="E200" s="58">
        <f>Input!E249</f>
        <v>0</v>
      </c>
      <c r="F200" s="3"/>
      <c r="G200" s="27" t="s">
        <v>135</v>
      </c>
      <c r="H200" s="27"/>
      <c r="I200" s="27"/>
      <c r="J200" s="37">
        <f>Input!J249</f>
        <v>0</v>
      </c>
      <c r="L200" s="24"/>
    </row>
    <row r="201" spans="1:12" x14ac:dyDescent="0.35">
      <c r="A201" s="12" t="s">
        <v>7</v>
      </c>
      <c r="B201" s="23"/>
      <c r="C201" s="53"/>
      <c r="D201" s="23"/>
      <c r="E201" s="24"/>
      <c r="G201" s="12" t="s">
        <v>86</v>
      </c>
      <c r="H201" s="23"/>
      <c r="I201" s="23"/>
      <c r="J201" s="24"/>
      <c r="L201" s="24"/>
    </row>
    <row r="202" spans="1:12" x14ac:dyDescent="0.35">
      <c r="A202" s="12" t="s">
        <v>12</v>
      </c>
      <c r="B202" s="12"/>
      <c r="C202" s="53"/>
      <c r="D202" s="23"/>
      <c r="E202" s="23"/>
      <c r="G202" s="12" t="s">
        <v>39</v>
      </c>
      <c r="H202" s="23"/>
      <c r="I202" s="23"/>
      <c r="J202" s="23"/>
      <c r="L202" s="24"/>
    </row>
    <row r="203" spans="1:12" x14ac:dyDescent="0.35">
      <c r="A203" s="12" t="s">
        <v>14</v>
      </c>
      <c r="B203" s="12"/>
      <c r="C203" s="53"/>
      <c r="D203" s="23"/>
      <c r="E203" s="23"/>
      <c r="G203" s="12" t="s">
        <v>45</v>
      </c>
      <c r="H203" s="23"/>
      <c r="I203" s="23"/>
      <c r="J203" s="23"/>
      <c r="L203" s="24"/>
    </row>
    <row r="204" spans="1:12" x14ac:dyDescent="0.35">
      <c r="A204" s="12" t="s">
        <v>17</v>
      </c>
      <c r="B204" s="12"/>
      <c r="C204" s="53"/>
      <c r="D204" s="23"/>
      <c r="E204" s="23"/>
      <c r="G204" s="12" t="s">
        <v>81</v>
      </c>
      <c r="H204" s="23"/>
      <c r="I204" s="23"/>
      <c r="J204" s="23"/>
      <c r="L204" s="24"/>
    </row>
    <row r="205" spans="1:12" x14ac:dyDescent="0.35">
      <c r="A205" s="12" t="s">
        <v>5</v>
      </c>
      <c r="C205" s="53"/>
      <c r="D205" s="23"/>
      <c r="E205" s="23"/>
      <c r="F205" s="24"/>
      <c r="G205" s="23"/>
      <c r="H205" s="23"/>
      <c r="I205" s="23"/>
      <c r="J205" s="23"/>
      <c r="L205" s="24"/>
    </row>
    <row r="206" spans="1:12" x14ac:dyDescent="0.35">
      <c r="A206" s="27"/>
      <c r="B206" s="27"/>
      <c r="C206" s="55"/>
      <c r="D206" s="27"/>
      <c r="E206" s="27"/>
      <c r="F206" s="27"/>
      <c r="G206" s="27"/>
      <c r="H206" s="27"/>
      <c r="I206" s="27"/>
      <c r="J206" s="27"/>
      <c r="L206" s="24"/>
    </row>
    <row r="207" spans="1:12" ht="16" thickBot="1" x14ac:dyDescent="0.4">
      <c r="A207" s="68"/>
      <c r="B207" s="68"/>
      <c r="C207" s="68"/>
      <c r="D207" s="124" t="s">
        <v>203</v>
      </c>
      <c r="E207" s="68"/>
      <c r="F207" s="68"/>
      <c r="G207" s="68"/>
      <c r="H207" s="68"/>
      <c r="I207" s="67"/>
      <c r="J207" s="67"/>
      <c r="L207" s="24"/>
    </row>
    <row r="208" spans="1:12" x14ac:dyDescent="0.35">
      <c r="A208" s="147"/>
      <c r="B208" s="148" t="s">
        <v>144</v>
      </c>
      <c r="C208" s="148" t="s">
        <v>43</v>
      </c>
      <c r="D208" s="148" t="s">
        <v>91</v>
      </c>
      <c r="E208" s="148" t="s">
        <v>44</v>
      </c>
      <c r="F208" s="149" t="s">
        <v>147</v>
      </c>
      <c r="G208" s="150" t="s">
        <v>42</v>
      </c>
      <c r="H208" s="150" t="s">
        <v>149</v>
      </c>
      <c r="I208" s="148" t="s">
        <v>205</v>
      </c>
      <c r="J208" s="151" t="s">
        <v>38</v>
      </c>
      <c r="K208" s="66"/>
      <c r="L208" s="24"/>
    </row>
    <row r="209" spans="1:12" ht="16" thickBot="1" x14ac:dyDescent="0.4">
      <c r="A209" s="152"/>
      <c r="B209" s="153" t="str">
        <f>IF(Input!A248="","no","yes")</f>
        <v>no</v>
      </c>
      <c r="C209" s="153" t="str">
        <f>IF(Input!B248="","no","yes")</f>
        <v>no</v>
      </c>
      <c r="D209" s="153" t="str">
        <f>IF(Input!C248="","no","yes")</f>
        <v>no</v>
      </c>
      <c r="E209" s="153" t="str">
        <f>IF(Input!D248="","no","yes")</f>
        <v>no</v>
      </c>
      <c r="F209" s="153" t="str">
        <f>IF(Input!E248="","no","yes")</f>
        <v>no</v>
      </c>
      <c r="G209" s="153" t="str">
        <f>IF(Input!F248="","no","yes")</f>
        <v>no</v>
      </c>
      <c r="H209" s="153" t="str">
        <f>IF(Input!G248="","no","yes")</f>
        <v>no</v>
      </c>
      <c r="I209" s="153" t="str">
        <f>IF(Input!H248="","no","yes")</f>
        <v>no</v>
      </c>
      <c r="J209" s="154" t="str">
        <f>IF(Input!I248="","no","yes")</f>
        <v>no</v>
      </c>
      <c r="K209" s="66"/>
      <c r="L209" s="24"/>
    </row>
    <row r="210" spans="1:12" x14ac:dyDescent="0.35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L210" s="24"/>
    </row>
    <row r="211" spans="1:12" x14ac:dyDescent="0.35">
      <c r="A211" s="27"/>
      <c r="B211" s="27"/>
      <c r="C211" s="55"/>
      <c r="D211" s="27"/>
      <c r="E211" s="27"/>
      <c r="F211" s="27"/>
      <c r="G211" s="27"/>
      <c r="H211" s="27"/>
      <c r="I211" s="27"/>
      <c r="J211" s="27"/>
      <c r="L211" s="24"/>
    </row>
    <row r="212" spans="1:12" x14ac:dyDescent="0.35">
      <c r="A212" s="23"/>
      <c r="B212" s="23"/>
      <c r="C212" s="23"/>
      <c r="D212" s="44" t="s">
        <v>98</v>
      </c>
      <c r="E212" s="23"/>
      <c r="F212" s="23"/>
      <c r="G212" s="23"/>
      <c r="H212" s="23"/>
      <c r="I212" s="23"/>
      <c r="J212" s="23"/>
      <c r="L212" s="24"/>
    </row>
    <row r="213" spans="1:12" x14ac:dyDescent="0.35">
      <c r="A213" s="23"/>
      <c r="B213" s="31" t="s">
        <v>105</v>
      </c>
      <c r="C213" s="51">
        <f>IF(ISERR((+H227/I232)*100),0,((H227/I232)*100))</f>
        <v>0</v>
      </c>
      <c r="D213" s="31" t="s">
        <v>142</v>
      </c>
      <c r="E213" s="51" t="e">
        <f>(+H228/I232)*100</f>
        <v>#DIV/0!</v>
      </c>
      <c r="F213" s="31" t="s">
        <v>111</v>
      </c>
      <c r="G213" s="51" t="e">
        <f>(+H229/I232)*100</f>
        <v>#DIV/0!</v>
      </c>
      <c r="H213" s="31" t="s">
        <v>97</v>
      </c>
      <c r="I213" s="51" t="e">
        <f>(+H230/I232)*100</f>
        <v>#DIV/0!</v>
      </c>
      <c r="J213" s="23"/>
      <c r="L213" s="24"/>
    </row>
    <row r="214" spans="1:12" x14ac:dyDescent="0.35">
      <c r="A214" s="27"/>
      <c r="B214" s="27"/>
      <c r="C214" s="55"/>
      <c r="D214" s="27"/>
      <c r="E214" s="27"/>
      <c r="F214" s="27"/>
      <c r="G214" s="27"/>
      <c r="H214" s="27"/>
      <c r="I214" s="27"/>
      <c r="J214" s="27"/>
      <c r="L214" s="24"/>
    </row>
    <row r="215" spans="1:12" x14ac:dyDescent="0.35">
      <c r="A215" s="23" t="s">
        <v>104</v>
      </c>
      <c r="B215" s="23"/>
      <c r="C215" s="23">
        <f>IF(ISERR(Input!B340),0,(Input!B340))</f>
        <v>0</v>
      </c>
      <c r="D215" s="23" t="s">
        <v>74</v>
      </c>
      <c r="E215" s="23"/>
      <c r="F215" s="23" t="s">
        <v>103</v>
      </c>
      <c r="G215" s="23"/>
      <c r="H215" s="23">
        <f>IF(ISERR(Input!I340),0,(Input!I340))</f>
        <v>0</v>
      </c>
      <c r="I215" s="23"/>
      <c r="J215" s="23"/>
      <c r="L215" s="24"/>
    </row>
    <row r="216" spans="1:12" x14ac:dyDescent="0.35">
      <c r="A216" s="23" t="s">
        <v>139</v>
      </c>
      <c r="B216" s="23"/>
      <c r="C216" s="23">
        <f>IF(ISERR(Input!B342),0,(Input!B342))</f>
        <v>0</v>
      </c>
      <c r="D216" s="23" t="s">
        <v>74</v>
      </c>
      <c r="E216" s="23"/>
      <c r="F216" s="23" t="s">
        <v>138</v>
      </c>
      <c r="G216" s="23"/>
      <c r="H216" s="23">
        <f>IF(ISERR(Input!I342),0,(Input!I342))</f>
        <v>0</v>
      </c>
      <c r="I216" s="23"/>
      <c r="J216" s="23"/>
      <c r="L216" s="24"/>
    </row>
    <row r="217" spans="1:12" x14ac:dyDescent="0.35">
      <c r="A217" s="23" t="s">
        <v>110</v>
      </c>
      <c r="B217" s="23"/>
      <c r="C217" s="23">
        <f>IF(ISERR(Input!B344),0,(Input!B344))</f>
        <v>0</v>
      </c>
      <c r="D217" s="23" t="s">
        <v>74</v>
      </c>
      <c r="E217" s="23"/>
      <c r="F217" s="23" t="s">
        <v>109</v>
      </c>
      <c r="G217" s="23"/>
      <c r="H217" s="23">
        <f>IF(ISERR(Input!I344),0,(Input!I344))</f>
        <v>0</v>
      </c>
      <c r="I217" s="23"/>
      <c r="J217" s="23"/>
      <c r="L217" s="24"/>
    </row>
    <row r="218" spans="1:12" x14ac:dyDescent="0.35">
      <c r="A218" s="23" t="s">
        <v>96</v>
      </c>
      <c r="B218" s="23"/>
      <c r="C218" s="23">
        <f>IF(ISERR(Input!B346),0,(Input!B346))</f>
        <v>0</v>
      </c>
      <c r="D218" s="23" t="s">
        <v>74</v>
      </c>
      <c r="E218" s="23"/>
      <c r="F218" s="23" t="s">
        <v>95</v>
      </c>
      <c r="G218" s="23"/>
      <c r="H218" s="23">
        <f>IF(ISERR(Input!I346),0,(Input!I346))</f>
        <v>0</v>
      </c>
      <c r="I218" s="23"/>
      <c r="J218" s="23"/>
      <c r="L218" s="24"/>
    </row>
    <row r="219" spans="1:12" x14ac:dyDescent="0.35">
      <c r="A219" s="23"/>
      <c r="B219" s="23"/>
      <c r="C219" s="53"/>
      <c r="D219" s="23"/>
      <c r="E219" s="23"/>
      <c r="F219" s="24"/>
      <c r="G219" s="24"/>
      <c r="H219" s="24"/>
      <c r="I219" s="24"/>
      <c r="J219" s="23"/>
      <c r="L219" s="24"/>
    </row>
    <row r="220" spans="1:12" x14ac:dyDescent="0.35">
      <c r="A220" s="23" t="s">
        <v>26</v>
      </c>
      <c r="B220" s="23"/>
      <c r="C220" s="23">
        <f>IF(ISERR(Input!E340),0,(Input!E340))</f>
        <v>0</v>
      </c>
      <c r="D220" s="23" t="s">
        <v>74</v>
      </c>
      <c r="E220" s="23"/>
      <c r="F220" s="23" t="s">
        <v>56</v>
      </c>
      <c r="G220" s="23" t="str">
        <f>IF(ISERR(Input!#REF!),"",Input!#REF!)</f>
        <v/>
      </c>
      <c r="H220" s="23" t="s">
        <v>41</v>
      </c>
      <c r="I220" s="23"/>
      <c r="J220" s="23"/>
      <c r="L220" s="24"/>
    </row>
    <row r="221" spans="1:12" x14ac:dyDescent="0.35">
      <c r="A221" s="23" t="s">
        <v>30</v>
      </c>
      <c r="B221" s="23"/>
      <c r="C221" s="23">
        <f>IF(ISERR(Input!E342),0,(Input!E342))</f>
        <v>0</v>
      </c>
      <c r="D221" s="23" t="s">
        <v>74</v>
      </c>
      <c r="E221" s="23"/>
      <c r="F221" s="23" t="s">
        <v>23</v>
      </c>
      <c r="G221" s="23" t="e">
        <f>Input!F338*100</f>
        <v>#DIV/0!</v>
      </c>
      <c r="H221" s="23" t="s">
        <v>6</v>
      </c>
      <c r="I221" s="24"/>
      <c r="J221" s="23"/>
      <c r="L221" s="24"/>
    </row>
    <row r="222" spans="1:12" x14ac:dyDescent="0.35">
      <c r="A222" s="23" t="s">
        <v>28</v>
      </c>
      <c r="B222" s="23"/>
      <c r="C222" s="23">
        <f>IF(ISERR(Input!E344),0,(Input!E344))</f>
        <v>0</v>
      </c>
      <c r="D222" s="23" t="s">
        <v>74</v>
      </c>
      <c r="E222" s="23"/>
      <c r="F222" s="23" t="s">
        <v>32</v>
      </c>
      <c r="G222" s="36">
        <f>Input!B243</f>
        <v>0</v>
      </c>
      <c r="H222" s="23" t="s">
        <v>10</v>
      </c>
      <c r="I222" s="24"/>
      <c r="J222" s="23"/>
      <c r="L222" s="24"/>
    </row>
    <row r="223" spans="1:12" x14ac:dyDescent="0.35">
      <c r="A223" s="23" t="s">
        <v>24</v>
      </c>
      <c r="B223" s="23"/>
      <c r="C223" s="23">
        <f>IF(ISERR(Input!E346),0,(Input!E346))</f>
        <v>0</v>
      </c>
      <c r="D223" s="23" t="s">
        <v>74</v>
      </c>
      <c r="E223" s="23"/>
      <c r="F223" s="23"/>
      <c r="G223" s="36"/>
      <c r="H223" s="23"/>
      <c r="I223" s="24"/>
      <c r="J223" s="23"/>
      <c r="L223" s="24"/>
    </row>
    <row r="224" spans="1:12" x14ac:dyDescent="0.35">
      <c r="A224" s="24"/>
      <c r="B224" s="24"/>
      <c r="C224" s="24"/>
      <c r="D224" s="24"/>
      <c r="E224" s="23"/>
      <c r="F224" s="24"/>
      <c r="G224" s="24"/>
      <c r="H224" s="24"/>
      <c r="I224" s="24"/>
      <c r="J224" s="23"/>
      <c r="L224" s="24"/>
    </row>
    <row r="225" spans="1:12" x14ac:dyDescent="0.35">
      <c r="A225" s="44" t="s">
        <v>151</v>
      </c>
      <c r="B225" s="23"/>
      <c r="C225" s="31" t="s">
        <v>36</v>
      </c>
      <c r="D225" s="51">
        <f>IF(ISERR(Input!G338),0,(Input!G338))</f>
        <v>0</v>
      </c>
      <c r="E225" s="31" t="s">
        <v>260</v>
      </c>
      <c r="F225" s="51">
        <f>IF(ISERR(Input!H338),0,(Input!H338))</f>
        <v>0</v>
      </c>
      <c r="G225" s="31" t="s">
        <v>60</v>
      </c>
      <c r="H225" s="51">
        <f>IF(ISERR(Input!I338),0,(Input!I338))</f>
        <v>0</v>
      </c>
      <c r="I225" s="31" t="s">
        <v>267</v>
      </c>
      <c r="J225" s="51">
        <f>IF(ISERR(Input!J338),0,(Input!J338))</f>
        <v>0</v>
      </c>
      <c r="L225" s="24"/>
    </row>
    <row r="226" spans="1:12" x14ac:dyDescent="0.35">
      <c r="A226" s="48"/>
      <c r="B226" s="48"/>
      <c r="C226" s="48"/>
      <c r="D226" s="34" t="s">
        <v>3</v>
      </c>
      <c r="E226" s="48"/>
      <c r="F226" s="48"/>
      <c r="G226" s="48"/>
      <c r="H226" s="48"/>
      <c r="I226" s="48"/>
      <c r="J226" s="48"/>
      <c r="L226" s="24"/>
    </row>
    <row r="227" spans="1:12" x14ac:dyDescent="0.35">
      <c r="A227" s="23" t="s">
        <v>27</v>
      </c>
      <c r="B227" s="23"/>
      <c r="C227" s="23">
        <f>IF(ISERR(Input!C340),0,(Input!C340))</f>
        <v>0</v>
      </c>
      <c r="D227" s="23" t="s">
        <v>74</v>
      </c>
      <c r="E227" s="24"/>
      <c r="F227" s="23" t="s">
        <v>100</v>
      </c>
      <c r="G227" s="23"/>
      <c r="H227" s="23">
        <f>IF(ISERR((C192-I191)*C227*(C215/C193)),0,((C192-I191)*C227*(C215/C193)))</f>
        <v>0</v>
      </c>
      <c r="I227" s="23" t="s">
        <v>75</v>
      </c>
      <c r="J227" s="23"/>
      <c r="L227" s="24"/>
    </row>
    <row r="228" spans="1:12" x14ac:dyDescent="0.35">
      <c r="A228" s="23" t="s">
        <v>31</v>
      </c>
      <c r="B228" s="23"/>
      <c r="C228" s="23">
        <f>IF(ISERR(Input!C342),0,(Input!C342))</f>
        <v>0</v>
      </c>
      <c r="D228" s="23" t="s">
        <v>74</v>
      </c>
      <c r="E228" s="24"/>
      <c r="F228" s="23" t="s">
        <v>137</v>
      </c>
      <c r="G228" s="23"/>
      <c r="H228" s="23">
        <f>IF(ISERR((C192-I191)*C228*(C216/C193)),0,((C192-I191)*C228*(C216/C193)))</f>
        <v>0</v>
      </c>
      <c r="I228" s="23" t="s">
        <v>75</v>
      </c>
      <c r="J228" s="23"/>
      <c r="L228" s="24"/>
    </row>
    <row r="229" spans="1:12" x14ac:dyDescent="0.35">
      <c r="A229" s="23" t="s">
        <v>29</v>
      </c>
      <c r="B229" s="23"/>
      <c r="C229" s="23">
        <f>IF(ISERR(Input!C344),0,(Input!C344))</f>
        <v>0</v>
      </c>
      <c r="D229" s="23" t="s">
        <v>74</v>
      </c>
      <c r="E229" s="24"/>
      <c r="F229" s="23" t="s">
        <v>108</v>
      </c>
      <c r="G229" s="23"/>
      <c r="H229" s="23">
        <f>IF(ISERR((C192-I191)*C229*(C217/C193)),0,((C192-I191)*C229*(C217/C193)))</f>
        <v>0</v>
      </c>
      <c r="I229" s="23" t="s">
        <v>75</v>
      </c>
      <c r="J229" s="23"/>
      <c r="L229" s="24"/>
    </row>
    <row r="230" spans="1:12" x14ac:dyDescent="0.35">
      <c r="A230" s="23" t="s">
        <v>25</v>
      </c>
      <c r="B230" s="23"/>
      <c r="C230" s="23">
        <f>IF(ISERR(Input!C346),0,(Input!C346))</f>
        <v>0</v>
      </c>
      <c r="D230" s="23" t="s">
        <v>74</v>
      </c>
      <c r="E230" s="45"/>
      <c r="F230" s="23" t="s">
        <v>93</v>
      </c>
      <c r="G230" s="23"/>
      <c r="H230" s="23">
        <f>IF((C230*C218)&lt;4000,C230*C218,(((((C230*C218)-2000)/2000)^0.5*2000)+2000))</f>
        <v>0</v>
      </c>
      <c r="I230" s="23" t="s">
        <v>75</v>
      </c>
      <c r="J230" s="23"/>
      <c r="L230" s="24"/>
    </row>
    <row r="231" spans="1:12" x14ac:dyDescent="0.35">
      <c r="A231" s="24"/>
      <c r="B231" s="24"/>
      <c r="C231" s="24"/>
      <c r="D231" s="24"/>
      <c r="E231" s="23"/>
      <c r="F231" s="23"/>
      <c r="G231" s="23"/>
      <c r="H231" s="23"/>
      <c r="I231" s="23"/>
      <c r="J231" s="23"/>
      <c r="L231" s="24"/>
    </row>
    <row r="232" spans="1:12" x14ac:dyDescent="0.35">
      <c r="A232" s="24"/>
      <c r="B232" s="24"/>
      <c r="C232" s="24"/>
      <c r="D232" s="24"/>
      <c r="E232" s="23"/>
      <c r="F232" s="44" t="s">
        <v>172</v>
      </c>
      <c r="G232" s="44"/>
      <c r="H232" s="44"/>
      <c r="I232" s="44">
        <f>SUM(H227:H230)</f>
        <v>0</v>
      </c>
      <c r="J232" s="44" t="s">
        <v>75</v>
      </c>
      <c r="L232" s="24"/>
    </row>
    <row r="233" spans="1:12" x14ac:dyDescent="0.35">
      <c r="A233" s="24"/>
      <c r="B233" s="24"/>
      <c r="C233" s="24"/>
      <c r="D233" s="24"/>
      <c r="E233" s="23"/>
      <c r="F233" s="24"/>
      <c r="G233" s="24"/>
      <c r="H233" s="24"/>
      <c r="I233" s="24"/>
      <c r="J233" s="24"/>
      <c r="L233" s="24"/>
    </row>
    <row r="234" spans="1:12" x14ac:dyDescent="0.35">
      <c r="A234" s="48"/>
      <c r="B234" s="48"/>
      <c r="C234" s="48"/>
      <c r="D234" s="34" t="s">
        <v>229</v>
      </c>
      <c r="E234" s="48"/>
      <c r="F234" s="48"/>
      <c r="G234" s="48"/>
      <c r="H234" s="48"/>
      <c r="I234" s="48"/>
      <c r="J234" s="48"/>
      <c r="L234" s="24"/>
    </row>
    <row r="235" spans="1:12" x14ac:dyDescent="0.35">
      <c r="A235" s="23" t="s">
        <v>218</v>
      </c>
      <c r="B235" s="23"/>
      <c r="C235" s="23">
        <f>IF(ISERR(Input!D340),0,(Input!D340))</f>
        <v>0</v>
      </c>
      <c r="D235" s="23" t="s">
        <v>74</v>
      </c>
      <c r="E235" s="24"/>
      <c r="F235" s="23" t="s">
        <v>222</v>
      </c>
      <c r="G235" s="23"/>
      <c r="H235" s="23">
        <f>IF(ISERR((C192-I191)*C235*(C215/C193)),0,((C192-I191)*C235*(C215/C193)))</f>
        <v>0</v>
      </c>
      <c r="I235" s="23" t="s">
        <v>75</v>
      </c>
      <c r="J235" s="23"/>
      <c r="L235" s="24"/>
    </row>
    <row r="236" spans="1:12" x14ac:dyDescent="0.35">
      <c r="A236" s="23" t="s">
        <v>219</v>
      </c>
      <c r="B236" s="23"/>
      <c r="C236" s="23">
        <f>IF(ISERR(Input!D342),0,(Input!D342))</f>
        <v>0</v>
      </c>
      <c r="D236" s="23" t="s">
        <v>74</v>
      </c>
      <c r="E236" s="24"/>
      <c r="F236" s="23" t="s">
        <v>223</v>
      </c>
      <c r="G236" s="23"/>
      <c r="H236" s="23">
        <f>IF(ISERR((C192-I191)*C236*(C216/C193)),0,((C192-I191)*C236*(C216/C193)))</f>
        <v>0</v>
      </c>
      <c r="I236" s="23" t="s">
        <v>75</v>
      </c>
      <c r="J236" s="23"/>
      <c r="L236" s="24"/>
    </row>
    <row r="237" spans="1:12" x14ac:dyDescent="0.35">
      <c r="A237" s="23" t="s">
        <v>220</v>
      </c>
      <c r="B237" s="23"/>
      <c r="C237" s="23">
        <f>IF(ISERR(Input!D344),0,(Input!D344))</f>
        <v>0</v>
      </c>
      <c r="D237" s="23" t="s">
        <v>74</v>
      </c>
      <c r="E237" s="24"/>
      <c r="F237" s="23" t="s">
        <v>224</v>
      </c>
      <c r="G237" s="23"/>
      <c r="H237" s="23">
        <f>IF(ISERR((C192-I191)*C237*(C217/C193)),0,((C192-I191)*C237*(C217/C193)))</f>
        <v>0</v>
      </c>
      <c r="I237" s="23" t="s">
        <v>75</v>
      </c>
      <c r="J237" s="23"/>
      <c r="L237" s="24"/>
    </row>
    <row r="238" spans="1:12" x14ac:dyDescent="0.35">
      <c r="A238" s="23" t="s">
        <v>221</v>
      </c>
      <c r="B238" s="23"/>
      <c r="C238" s="23">
        <f>IF(ISERR(Input!D346),0,(Input!D346))</f>
        <v>0</v>
      </c>
      <c r="D238" s="23" t="s">
        <v>74</v>
      </c>
      <c r="E238" s="24"/>
      <c r="F238" s="23" t="s">
        <v>225</v>
      </c>
      <c r="G238" s="23"/>
      <c r="H238" s="23">
        <f>IF((C238*C218)&lt;4000,C238*C218,(((((C238*C218))-2000)/2000)^0.5*2000)+2000)</f>
        <v>0</v>
      </c>
      <c r="I238" s="23" t="s">
        <v>75</v>
      </c>
      <c r="J238" s="23"/>
      <c r="L238" s="24"/>
    </row>
    <row r="239" spans="1:12" x14ac:dyDescent="0.3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L239" s="24"/>
    </row>
    <row r="240" spans="1:12" x14ac:dyDescent="0.35">
      <c r="A240" s="24"/>
      <c r="B240" s="24"/>
      <c r="C240" s="24"/>
      <c r="D240" s="24"/>
      <c r="E240" s="24"/>
      <c r="F240" s="44" t="s">
        <v>226</v>
      </c>
      <c r="G240" s="44"/>
      <c r="H240" s="44"/>
      <c r="I240" s="44">
        <f>SUM(H235:H238)</f>
        <v>0</v>
      </c>
      <c r="J240" s="44" t="s">
        <v>75</v>
      </c>
      <c r="L240" s="24"/>
    </row>
    <row r="241" spans="1:12" x14ac:dyDescent="0.3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L241" s="24"/>
    </row>
    <row r="242" spans="1:12" x14ac:dyDescent="0.35">
      <c r="A242" s="48"/>
      <c r="B242" s="48"/>
      <c r="C242" s="48"/>
      <c r="D242" s="34" t="s">
        <v>19</v>
      </c>
      <c r="E242" s="48"/>
      <c r="F242" s="48"/>
      <c r="G242" s="48"/>
      <c r="H242" s="48"/>
      <c r="I242" s="48"/>
      <c r="J242" s="48"/>
      <c r="L242" s="24"/>
    </row>
    <row r="243" spans="1:12" x14ac:dyDescent="0.35">
      <c r="A243" s="24" t="s">
        <v>20</v>
      </c>
      <c r="B243" s="24"/>
      <c r="C243" s="28">
        <f>(I193*J200)*0.0283</f>
        <v>0</v>
      </c>
      <c r="D243" s="24" t="s">
        <v>41</v>
      </c>
      <c r="E243" s="24"/>
      <c r="F243" s="23" t="s">
        <v>99</v>
      </c>
      <c r="G243" s="24"/>
      <c r="H243" s="23">
        <f>(H227*(1-(((1-C247)*(3-E200))/3)))</f>
        <v>0</v>
      </c>
      <c r="I243" s="23" t="s">
        <v>75</v>
      </c>
      <c r="J243" s="24"/>
      <c r="L243" s="24"/>
    </row>
    <row r="244" spans="1:12" x14ac:dyDescent="0.35">
      <c r="A244" s="24" t="s">
        <v>71</v>
      </c>
      <c r="B244" s="24"/>
      <c r="C244" s="28" t="e">
        <f>((0.318*C243*C221)/(((G221/100)*(C193/C216))^0.5*C228))^(3/8)</f>
        <v>#DIV/0!</v>
      </c>
      <c r="D244" s="24" t="s">
        <v>74</v>
      </c>
      <c r="E244" s="24"/>
      <c r="F244" s="23" t="s">
        <v>136</v>
      </c>
      <c r="G244" s="24"/>
      <c r="H244" s="23">
        <f>(H228*(1-(((1-C248)*(3-E200))/3)))</f>
        <v>0</v>
      </c>
      <c r="I244" s="23" t="s">
        <v>75</v>
      </c>
      <c r="J244" s="24"/>
      <c r="L244" s="24"/>
    </row>
    <row r="245" spans="1:12" x14ac:dyDescent="0.35">
      <c r="A245" s="24" t="s">
        <v>72</v>
      </c>
      <c r="B245" s="24"/>
      <c r="C245" s="23" t="e">
        <f>C228*(C244/C221)</f>
        <v>#DIV/0!</v>
      </c>
      <c r="D245" s="24" t="s">
        <v>74</v>
      </c>
      <c r="E245" s="24"/>
      <c r="F245" s="23" t="s">
        <v>107</v>
      </c>
      <c r="G245" s="24"/>
      <c r="H245" s="23">
        <f>(H229*(1-(((1-C248)*(3-E200))/3)))</f>
        <v>0</v>
      </c>
      <c r="I245" s="23" t="s">
        <v>75</v>
      </c>
      <c r="J245" s="24"/>
      <c r="L245" s="24"/>
    </row>
    <row r="246" spans="1:12" x14ac:dyDescent="0.35">
      <c r="A246" s="24"/>
      <c r="B246" s="24"/>
      <c r="C246" s="23"/>
      <c r="D246" s="24"/>
      <c r="E246" s="24"/>
      <c r="F246" s="23" t="s">
        <v>92</v>
      </c>
      <c r="G246" s="24"/>
      <c r="H246" s="23">
        <f>(H230*(1-(((1-C249)*(3-E200))/3)))</f>
        <v>0</v>
      </c>
      <c r="I246" s="23" t="s">
        <v>75</v>
      </c>
      <c r="J246" s="24"/>
      <c r="L246" s="24"/>
    </row>
    <row r="247" spans="1:12" x14ac:dyDescent="0.35">
      <c r="A247" s="24" t="s">
        <v>102</v>
      </c>
      <c r="B247" s="24"/>
      <c r="C247" s="23">
        <f>IF(ISERR(((C220-(C221-C244))/C220)^2),0.8,((C220-(C221-C244))/C220)^2)</f>
        <v>0.8</v>
      </c>
      <c r="D247" s="24"/>
      <c r="E247" s="24"/>
      <c r="F247" s="24"/>
      <c r="G247" s="24"/>
      <c r="H247" s="23"/>
      <c r="I247" s="23"/>
      <c r="J247" s="24"/>
      <c r="L247" s="24"/>
    </row>
    <row r="248" spans="1:12" x14ac:dyDescent="0.35">
      <c r="A248" s="24" t="s">
        <v>140</v>
      </c>
      <c r="B248" s="24"/>
      <c r="C248" s="23">
        <f>IF(ISERR(C245/C228),0.62,(C245/C228))</f>
        <v>0.62</v>
      </c>
      <c r="D248" s="24"/>
      <c r="E248" s="24"/>
      <c r="F248" s="45" t="s">
        <v>170</v>
      </c>
      <c r="G248" s="45"/>
      <c r="H248" s="44"/>
      <c r="I248" s="44">
        <f>SUM(H243:H246)</f>
        <v>0</v>
      </c>
      <c r="J248" s="45" t="s">
        <v>75</v>
      </c>
      <c r="L248" s="24"/>
    </row>
    <row r="249" spans="1:12" x14ac:dyDescent="0.35">
      <c r="A249" s="23" t="s">
        <v>94</v>
      </c>
      <c r="B249" s="23"/>
      <c r="C249" s="23">
        <v>1</v>
      </c>
      <c r="D249" s="23"/>
      <c r="E249" s="23"/>
      <c r="F249" s="23"/>
      <c r="G249" s="23"/>
      <c r="H249" s="23"/>
      <c r="I249" s="23"/>
      <c r="J249" s="23"/>
      <c r="L249" s="24"/>
    </row>
    <row r="250" spans="1:12" x14ac:dyDescent="0.35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L250" s="24"/>
    </row>
    <row r="251" spans="1:12" x14ac:dyDescent="0.35">
      <c r="A251" s="218" t="s">
        <v>245</v>
      </c>
      <c r="B251" s="27"/>
      <c r="C251" s="48"/>
      <c r="D251" s="48"/>
      <c r="E251" s="27"/>
      <c r="F251" s="48"/>
      <c r="G251" s="48"/>
      <c r="H251" s="48"/>
      <c r="I251" s="48"/>
      <c r="J251" s="27"/>
      <c r="L251" s="24"/>
    </row>
    <row r="252" spans="1:12" x14ac:dyDescent="0.35">
      <c r="A252" s="217" t="s">
        <v>238</v>
      </c>
      <c r="B252" s="24"/>
      <c r="C252" s="23">
        <f>Input!B240</f>
        <v>0</v>
      </c>
      <c r="D252" s="24"/>
      <c r="E252" s="23"/>
      <c r="F252" s="44" t="s">
        <v>145</v>
      </c>
      <c r="G252" s="23"/>
      <c r="H252" s="44">
        <f>((H235*(H215/100))+(H236*(H216/100))+(H237*(H217/100))+(H238*(H218/100)))*C252</f>
        <v>0</v>
      </c>
      <c r="I252" s="44" t="s">
        <v>75</v>
      </c>
      <c r="J252" s="23"/>
      <c r="L252" s="24"/>
    </row>
    <row r="253" spans="1:12" ht="16" thickBot="1" x14ac:dyDescent="0.4">
      <c r="A253" s="219" t="s">
        <v>239</v>
      </c>
      <c r="B253" s="71"/>
      <c r="C253" s="70">
        <f>Input!B241</f>
        <v>0</v>
      </c>
      <c r="D253" s="70"/>
      <c r="E253" s="70"/>
      <c r="F253" s="72" t="s">
        <v>134</v>
      </c>
      <c r="G253" s="70"/>
      <c r="H253" s="72">
        <f>IF(I232&gt;=I248,I248*C253,I232*C253)</f>
        <v>0</v>
      </c>
      <c r="I253" s="72" t="s">
        <v>75</v>
      </c>
      <c r="J253" s="70"/>
      <c r="L253" s="24"/>
    </row>
    <row r="254" spans="1:12" ht="16.5" thickTop="1" thickBot="1" x14ac:dyDescent="0.4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L254" s="24"/>
    </row>
    <row r="255" spans="1:12" x14ac:dyDescent="0.35">
      <c r="A255" s="46"/>
      <c r="B255" s="46"/>
      <c r="C255" s="46"/>
      <c r="D255" s="46" t="s">
        <v>157</v>
      </c>
      <c r="E255" s="46"/>
      <c r="F255" s="46"/>
      <c r="G255" s="46"/>
      <c r="H255" s="46"/>
      <c r="I255" s="46"/>
      <c r="J255" s="46"/>
      <c r="L255" s="24"/>
    </row>
    <row r="256" spans="1:12" x14ac:dyDescent="0.35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L256" s="24"/>
    </row>
    <row r="257" spans="1:12" x14ac:dyDescent="0.35">
      <c r="A257" s="23" t="s">
        <v>148</v>
      </c>
      <c r="B257" s="23"/>
      <c r="C257" s="23">
        <f>Input!E351</f>
        <v>0</v>
      </c>
      <c r="D257" s="23"/>
      <c r="E257" s="23"/>
      <c r="G257" s="23" t="s">
        <v>67</v>
      </c>
      <c r="H257" s="23"/>
      <c r="I257" s="23">
        <f>Input!E357</f>
        <v>0</v>
      </c>
      <c r="J257" s="23" t="s">
        <v>74</v>
      </c>
      <c r="L257" s="24"/>
    </row>
    <row r="258" spans="1:12" x14ac:dyDescent="0.35">
      <c r="A258" s="23" t="s">
        <v>68</v>
      </c>
      <c r="B258" s="23"/>
      <c r="C258" s="23">
        <f>Input!I350</f>
        <v>0</v>
      </c>
      <c r="D258" s="23" t="s">
        <v>74</v>
      </c>
      <c r="E258" s="23"/>
      <c r="G258" s="23" t="s">
        <v>88</v>
      </c>
      <c r="H258" s="23"/>
      <c r="I258" s="36">
        <f>IF(I257=0,0,(I257/C258)*100)</f>
        <v>0</v>
      </c>
      <c r="J258" s="23" t="s">
        <v>6</v>
      </c>
      <c r="L258" s="24"/>
    </row>
    <row r="259" spans="1:12" x14ac:dyDescent="0.35">
      <c r="A259" s="23" t="s">
        <v>69</v>
      </c>
      <c r="B259" s="23"/>
      <c r="C259" s="23">
        <f>Input!B450</f>
        <v>0</v>
      </c>
      <c r="D259" s="23" t="s">
        <v>74</v>
      </c>
      <c r="E259" s="23"/>
      <c r="G259" s="24" t="s">
        <v>54</v>
      </c>
      <c r="H259" s="23"/>
      <c r="I259" s="24">
        <f>Input!I357</f>
        <v>0</v>
      </c>
      <c r="J259" s="24" t="s">
        <v>80</v>
      </c>
      <c r="L259" s="24"/>
    </row>
    <row r="260" spans="1:12" x14ac:dyDescent="0.3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L260" s="24"/>
    </row>
    <row r="261" spans="1:12" x14ac:dyDescent="0.35">
      <c r="A261" s="216" t="s">
        <v>64</v>
      </c>
      <c r="B261" s="27"/>
      <c r="C261" s="55">
        <f>Input!E352</f>
        <v>0</v>
      </c>
      <c r="D261" s="27"/>
      <c r="E261" s="27"/>
      <c r="F261" s="27"/>
      <c r="G261" s="27"/>
      <c r="H261" s="27"/>
      <c r="I261" s="27"/>
      <c r="J261" s="27"/>
      <c r="L261" s="24"/>
    </row>
    <row r="262" spans="1:12" x14ac:dyDescent="0.35">
      <c r="A262" s="217" t="s">
        <v>243</v>
      </c>
      <c r="B262" s="23"/>
      <c r="C262" s="53">
        <f>Input!E353</f>
        <v>0</v>
      </c>
      <c r="D262" s="23"/>
      <c r="E262" s="23"/>
      <c r="F262" s="23"/>
      <c r="G262" s="23"/>
      <c r="H262" s="23"/>
      <c r="I262" s="23"/>
      <c r="J262" s="23"/>
      <c r="L262" s="24"/>
    </row>
    <row r="263" spans="1:12" x14ac:dyDescent="0.35">
      <c r="A263" s="23" t="s">
        <v>65</v>
      </c>
      <c r="B263" s="23"/>
      <c r="C263" s="53">
        <f>Input!E354</f>
        <v>0</v>
      </c>
      <c r="D263" s="23"/>
      <c r="E263" s="23"/>
      <c r="F263" s="23"/>
      <c r="G263" s="23"/>
      <c r="H263" s="23"/>
      <c r="I263" s="23"/>
      <c r="J263" s="23"/>
      <c r="L263" s="24"/>
    </row>
    <row r="264" spans="1:12" x14ac:dyDescent="0.35">
      <c r="A264" s="23" t="s">
        <v>70</v>
      </c>
      <c r="B264" s="23"/>
      <c r="C264" s="53">
        <f>Input!E355</f>
        <v>0</v>
      </c>
      <c r="D264" s="23"/>
      <c r="E264" s="23"/>
      <c r="F264" s="23"/>
      <c r="G264" s="23"/>
      <c r="H264" s="23"/>
      <c r="I264" s="23"/>
      <c r="J264" s="23"/>
      <c r="L264" s="24"/>
    </row>
    <row r="265" spans="1:12" x14ac:dyDescent="0.35">
      <c r="A265" s="217" t="s">
        <v>250</v>
      </c>
      <c r="B265" s="23"/>
      <c r="C265" s="53">
        <f>Input!E356</f>
        <v>0</v>
      </c>
      <c r="D265" s="23"/>
      <c r="E265" s="23"/>
      <c r="F265" s="23"/>
      <c r="G265" s="23"/>
      <c r="H265" s="23"/>
      <c r="I265" s="23"/>
      <c r="J265" s="23"/>
      <c r="L265" s="24"/>
    </row>
    <row r="266" spans="1:12" x14ac:dyDescent="0.35">
      <c r="A266" s="27" t="s">
        <v>146</v>
      </c>
      <c r="B266" s="27"/>
      <c r="C266" s="55"/>
      <c r="D266" s="27"/>
      <c r="E266" s="58">
        <f>Input!E361</f>
        <v>0</v>
      </c>
      <c r="F266" s="3"/>
      <c r="G266" s="27" t="s">
        <v>135</v>
      </c>
      <c r="H266" s="27"/>
      <c r="I266" s="27"/>
      <c r="J266" s="37">
        <f>Input!J361</f>
        <v>0</v>
      </c>
      <c r="L266" s="24"/>
    </row>
    <row r="267" spans="1:12" x14ac:dyDescent="0.35">
      <c r="A267" s="12" t="s">
        <v>7</v>
      </c>
      <c r="B267" s="23"/>
      <c r="C267" s="53"/>
      <c r="D267" s="23"/>
      <c r="E267" s="24"/>
      <c r="G267" s="12" t="s">
        <v>86</v>
      </c>
      <c r="H267" s="23"/>
      <c r="I267" s="23"/>
      <c r="J267" s="24"/>
      <c r="L267" s="24"/>
    </row>
    <row r="268" spans="1:12" x14ac:dyDescent="0.35">
      <c r="A268" s="12" t="s">
        <v>12</v>
      </c>
      <c r="B268" s="12"/>
      <c r="C268" s="53"/>
      <c r="D268" s="23"/>
      <c r="E268" s="23"/>
      <c r="G268" s="12" t="s">
        <v>39</v>
      </c>
      <c r="H268" s="23"/>
      <c r="I268" s="23"/>
      <c r="J268" s="23"/>
      <c r="L268" s="24"/>
    </row>
    <row r="269" spans="1:12" x14ac:dyDescent="0.35">
      <c r="A269" s="12" t="s">
        <v>14</v>
      </c>
      <c r="B269" s="12"/>
      <c r="C269" s="53"/>
      <c r="D269" s="23"/>
      <c r="E269" s="23"/>
      <c r="G269" s="12" t="s">
        <v>45</v>
      </c>
      <c r="H269" s="23"/>
      <c r="I269" s="23"/>
      <c r="J269" s="23"/>
      <c r="L269" s="24"/>
    </row>
    <row r="270" spans="1:12" x14ac:dyDescent="0.35">
      <c r="A270" s="12" t="s">
        <v>16</v>
      </c>
      <c r="B270" s="12"/>
      <c r="C270" s="53"/>
      <c r="D270" s="23"/>
      <c r="E270" s="23"/>
      <c r="G270" s="12" t="s">
        <v>81</v>
      </c>
      <c r="H270" s="23"/>
      <c r="I270" s="23"/>
      <c r="J270" s="23"/>
      <c r="L270" s="24"/>
    </row>
    <row r="271" spans="1:12" x14ac:dyDescent="0.35">
      <c r="A271" s="12" t="s">
        <v>5</v>
      </c>
      <c r="C271" s="53"/>
      <c r="D271" s="23"/>
      <c r="E271" s="23"/>
      <c r="F271" s="24"/>
      <c r="G271" s="23"/>
      <c r="H271" s="23"/>
      <c r="I271" s="23"/>
      <c r="J271" s="23"/>
      <c r="L271" s="24"/>
    </row>
    <row r="272" spans="1:12" x14ac:dyDescent="0.35">
      <c r="A272" s="27"/>
      <c r="B272" s="27"/>
      <c r="C272" s="55"/>
      <c r="D272" s="27"/>
      <c r="E272" s="27"/>
      <c r="F272" s="27"/>
      <c r="G272" s="27"/>
      <c r="H272" s="27"/>
      <c r="I272" s="27"/>
      <c r="J272" s="27"/>
      <c r="L272" s="24"/>
    </row>
    <row r="273" spans="1:12" ht="16" thickBot="1" x14ac:dyDescent="0.4">
      <c r="A273" s="68"/>
      <c r="B273" s="68"/>
      <c r="C273" s="68"/>
      <c r="D273" s="124" t="s">
        <v>203</v>
      </c>
      <c r="E273" s="68"/>
      <c r="F273" s="68"/>
      <c r="G273" s="68"/>
      <c r="H273" s="68"/>
      <c r="I273" s="67"/>
      <c r="J273" s="67"/>
      <c r="L273" s="24"/>
    </row>
    <row r="274" spans="1:12" x14ac:dyDescent="0.35">
      <c r="A274" s="147"/>
      <c r="B274" s="148" t="s">
        <v>144</v>
      </c>
      <c r="C274" s="148" t="s">
        <v>43</v>
      </c>
      <c r="D274" s="148" t="s">
        <v>91</v>
      </c>
      <c r="E274" s="148" t="s">
        <v>44</v>
      </c>
      <c r="F274" s="149" t="s">
        <v>147</v>
      </c>
      <c r="G274" s="150" t="s">
        <v>42</v>
      </c>
      <c r="H274" s="150" t="s">
        <v>149</v>
      </c>
      <c r="I274" s="148" t="s">
        <v>205</v>
      </c>
      <c r="J274" s="151" t="s">
        <v>38</v>
      </c>
      <c r="K274" s="66"/>
      <c r="L274" s="24"/>
    </row>
    <row r="275" spans="1:12" ht="16" thickBot="1" x14ac:dyDescent="0.4">
      <c r="A275" s="152"/>
      <c r="B275" s="153" t="str">
        <f>IF(Input!A360="","no","yes")</f>
        <v>no</v>
      </c>
      <c r="C275" s="153" t="str">
        <f>IF(Input!B360="","no","yes")</f>
        <v>no</v>
      </c>
      <c r="D275" s="153" t="str">
        <f>IF(Input!C360="","no","yes")</f>
        <v>no</v>
      </c>
      <c r="E275" s="153" t="str">
        <f>IF(Input!D360="","no","yes")</f>
        <v>no</v>
      </c>
      <c r="F275" s="153" t="str">
        <f>IF(Input!E360="","no","yes")</f>
        <v>no</v>
      </c>
      <c r="G275" s="153" t="str">
        <f>IF(Input!F360="","no","yes")</f>
        <v>no</v>
      </c>
      <c r="H275" s="153" t="str">
        <f>IF(Input!G360="","no","yes")</f>
        <v>no</v>
      </c>
      <c r="I275" s="153" t="str">
        <f>IF(Input!H360="","no","yes")</f>
        <v>no</v>
      </c>
      <c r="J275" s="154" t="str">
        <f>IF(Input!I360="","no","yes")</f>
        <v>no</v>
      </c>
      <c r="K275" s="66"/>
      <c r="L275" s="24"/>
    </row>
    <row r="276" spans="1:12" x14ac:dyDescent="0.35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L276" s="24"/>
    </row>
    <row r="277" spans="1:12" x14ac:dyDescent="0.35">
      <c r="A277" s="27"/>
      <c r="B277" s="27"/>
      <c r="C277" s="55"/>
      <c r="D277" s="27"/>
      <c r="E277" s="27"/>
      <c r="F277" s="27"/>
      <c r="G277" s="27"/>
      <c r="H277" s="27"/>
      <c r="I277" s="27"/>
      <c r="J277" s="27"/>
      <c r="L277" s="24"/>
    </row>
    <row r="278" spans="1:12" x14ac:dyDescent="0.35">
      <c r="A278" s="23"/>
      <c r="B278" s="23"/>
      <c r="C278" s="23"/>
      <c r="D278" s="44" t="s">
        <v>98</v>
      </c>
      <c r="E278" s="23"/>
      <c r="F278" s="23"/>
      <c r="G278" s="23"/>
      <c r="H278" s="23"/>
      <c r="I278" s="23"/>
      <c r="J278" s="23"/>
      <c r="L278" s="24"/>
    </row>
    <row r="279" spans="1:12" x14ac:dyDescent="0.35">
      <c r="A279" s="23"/>
      <c r="B279" s="31" t="s">
        <v>105</v>
      </c>
      <c r="C279" s="51">
        <f>IF(ISERR((+H293/I298)*100),0,((H293/I298)*100))</f>
        <v>0</v>
      </c>
      <c r="D279" s="31" t="s">
        <v>142</v>
      </c>
      <c r="E279" s="51">
        <f>IF(ISERR((+H294/I298)*100),0,((H294/I298)*100))</f>
        <v>0</v>
      </c>
      <c r="F279" s="31" t="s">
        <v>111</v>
      </c>
      <c r="G279" s="51">
        <f>IF(ISERR((+H295/I298)*100),0,((H295/I298)*100))</f>
        <v>0</v>
      </c>
      <c r="H279" s="31" t="s">
        <v>97</v>
      </c>
      <c r="I279" s="51">
        <f>IF(ISERR((+H296/I298)*100),0,((H296/I298)*100))</f>
        <v>0</v>
      </c>
      <c r="J279" s="23"/>
      <c r="L279" s="24"/>
    </row>
    <row r="280" spans="1:12" x14ac:dyDescent="0.35">
      <c r="A280" s="27"/>
      <c r="B280" s="27"/>
      <c r="C280" s="55"/>
      <c r="D280" s="27"/>
      <c r="E280" s="27"/>
      <c r="F280" s="27"/>
      <c r="G280" s="27"/>
      <c r="H280" s="27"/>
      <c r="I280" s="27"/>
      <c r="J280" s="27"/>
      <c r="L280" s="24"/>
    </row>
    <row r="281" spans="1:12" x14ac:dyDescent="0.35">
      <c r="A281" s="23" t="s">
        <v>104</v>
      </c>
      <c r="B281" s="23"/>
      <c r="C281" s="23">
        <f>IF(ISERR(Input!B452),0,(Input!B452))</f>
        <v>0</v>
      </c>
      <c r="D281" s="23" t="s">
        <v>74</v>
      </c>
      <c r="E281" s="23"/>
      <c r="F281" s="23" t="s">
        <v>103</v>
      </c>
      <c r="G281" s="23"/>
      <c r="H281" s="23">
        <f>IF(ISERR(Input!I452),0,(Input!I452))</f>
        <v>0</v>
      </c>
      <c r="I281" s="23"/>
      <c r="J281" s="23"/>
      <c r="L281" s="24"/>
    </row>
    <row r="282" spans="1:12" x14ac:dyDescent="0.35">
      <c r="A282" s="23" t="s">
        <v>139</v>
      </c>
      <c r="B282" s="23"/>
      <c r="C282" s="23">
        <f>IF(ISERR(Input!B454),0,(Input!B454))</f>
        <v>0</v>
      </c>
      <c r="D282" s="23" t="s">
        <v>74</v>
      </c>
      <c r="E282" s="23"/>
      <c r="F282" s="23" t="s">
        <v>138</v>
      </c>
      <c r="G282" s="23"/>
      <c r="H282" s="23">
        <f>IF(ISERR(Input!I454),0,(Input!I454))</f>
        <v>0</v>
      </c>
      <c r="I282" s="23"/>
      <c r="J282" s="23"/>
      <c r="L282" s="24"/>
    </row>
    <row r="283" spans="1:12" x14ac:dyDescent="0.35">
      <c r="A283" s="23" t="s">
        <v>110</v>
      </c>
      <c r="B283" s="23"/>
      <c r="C283" s="23">
        <f>IF(ISERR(Input!B456),0,(Input!B456))</f>
        <v>0</v>
      </c>
      <c r="D283" s="23" t="s">
        <v>74</v>
      </c>
      <c r="E283" s="23"/>
      <c r="F283" s="23" t="s">
        <v>109</v>
      </c>
      <c r="G283" s="23"/>
      <c r="H283" s="23">
        <f>IF(ISERR(Input!I456),0,(Input!I456))</f>
        <v>0</v>
      </c>
      <c r="I283" s="23"/>
      <c r="J283" s="23"/>
      <c r="L283" s="24"/>
    </row>
    <row r="284" spans="1:12" x14ac:dyDescent="0.35">
      <c r="A284" s="23" t="s">
        <v>96</v>
      </c>
      <c r="B284" s="23"/>
      <c r="C284" s="23">
        <f>IF(ISERR(Input!B458),0,(Input!B458))</f>
        <v>0</v>
      </c>
      <c r="D284" s="23" t="s">
        <v>74</v>
      </c>
      <c r="E284" s="23"/>
      <c r="F284" s="23" t="s">
        <v>95</v>
      </c>
      <c r="G284" s="23"/>
      <c r="H284" s="23">
        <f>IF(ISERR(Input!I458),0,(Input!I458))</f>
        <v>0</v>
      </c>
      <c r="I284" s="23"/>
      <c r="J284" s="23"/>
      <c r="L284" s="24"/>
    </row>
    <row r="285" spans="1:12" x14ac:dyDescent="0.35">
      <c r="A285" s="23"/>
      <c r="B285" s="23"/>
      <c r="C285" s="53"/>
      <c r="D285" s="23"/>
      <c r="E285" s="23"/>
      <c r="F285" s="23"/>
      <c r="G285" s="23"/>
      <c r="H285" s="23"/>
      <c r="I285" s="23"/>
      <c r="J285" s="23"/>
      <c r="L285" s="24"/>
    </row>
    <row r="286" spans="1:12" x14ac:dyDescent="0.35">
      <c r="A286" s="23" t="s">
        <v>26</v>
      </c>
      <c r="B286" s="23"/>
      <c r="C286" s="23">
        <f>IF(ISERR(Input!E452),0,(Input!E452))</f>
        <v>0</v>
      </c>
      <c r="D286" s="23" t="s">
        <v>74</v>
      </c>
      <c r="E286" s="23"/>
      <c r="F286" s="23" t="s">
        <v>56</v>
      </c>
      <c r="G286" s="23" t="str">
        <f>IF(ISERR(Input!#REF!),"",Input!#REF!)</f>
        <v/>
      </c>
      <c r="H286" s="23" t="s">
        <v>41</v>
      </c>
      <c r="I286" s="23"/>
      <c r="J286" s="23"/>
      <c r="L286" s="24"/>
    </row>
    <row r="287" spans="1:12" x14ac:dyDescent="0.35">
      <c r="A287" s="23" t="s">
        <v>30</v>
      </c>
      <c r="B287" s="23"/>
      <c r="C287" s="23">
        <f>IF(ISERR(Input!E454),0,(Input!E454))</f>
        <v>0</v>
      </c>
      <c r="D287" s="23" t="s">
        <v>74</v>
      </c>
      <c r="E287" s="23"/>
      <c r="F287" s="23" t="s">
        <v>23</v>
      </c>
      <c r="G287" s="23" t="e">
        <f>Input!F450*100</f>
        <v>#DIV/0!</v>
      </c>
      <c r="H287" s="23" t="s">
        <v>6</v>
      </c>
      <c r="I287" s="24"/>
      <c r="J287" s="23"/>
      <c r="L287" s="24"/>
    </row>
    <row r="288" spans="1:12" x14ac:dyDescent="0.35">
      <c r="A288" s="23" t="s">
        <v>28</v>
      </c>
      <c r="B288" s="23"/>
      <c r="C288" s="23">
        <f>IF(ISERR(Input!E456),0,(Input!E456))</f>
        <v>0</v>
      </c>
      <c r="D288" s="23" t="s">
        <v>74</v>
      </c>
      <c r="E288" s="23"/>
      <c r="F288" s="23" t="s">
        <v>32</v>
      </c>
      <c r="G288" s="36">
        <f>Input!B355</f>
        <v>0</v>
      </c>
      <c r="H288" s="23" t="s">
        <v>10</v>
      </c>
      <c r="I288" s="23"/>
      <c r="J288" s="23"/>
      <c r="L288" s="24"/>
    </row>
    <row r="289" spans="1:12" x14ac:dyDescent="0.35">
      <c r="A289" s="23" t="s">
        <v>24</v>
      </c>
      <c r="B289" s="23"/>
      <c r="C289" s="23">
        <f>IF(ISERR(Input!E458),0,(Input!E458))</f>
        <v>0</v>
      </c>
      <c r="D289" s="23" t="s">
        <v>74</v>
      </c>
      <c r="E289" s="23"/>
      <c r="F289" s="23"/>
      <c r="G289" s="36"/>
      <c r="H289" s="23"/>
      <c r="I289" s="23"/>
      <c r="J289" s="23"/>
      <c r="L289" s="24"/>
    </row>
    <row r="290" spans="1:12" x14ac:dyDescent="0.35">
      <c r="A290" s="24"/>
      <c r="B290" s="24"/>
      <c r="C290" s="24"/>
      <c r="D290" s="24"/>
      <c r="E290" s="23"/>
      <c r="F290" s="24"/>
      <c r="G290" s="24"/>
      <c r="H290" s="24"/>
      <c r="I290" s="24"/>
      <c r="J290" s="23"/>
      <c r="L290" s="24"/>
    </row>
    <row r="291" spans="1:12" x14ac:dyDescent="0.35">
      <c r="A291" s="44" t="s">
        <v>151</v>
      </c>
      <c r="B291" s="44"/>
      <c r="C291" s="31" t="s">
        <v>36</v>
      </c>
      <c r="D291" s="51">
        <f>IF(ISERR(Input!G450),0,(Input!G450))</f>
        <v>0</v>
      </c>
      <c r="E291" s="31" t="s">
        <v>260</v>
      </c>
      <c r="F291" s="51">
        <f>IF(ISERR(Input!H450),0,(Input!H450))</f>
        <v>0</v>
      </c>
      <c r="G291" s="31" t="s">
        <v>60</v>
      </c>
      <c r="H291" s="51">
        <f>IF(ISERR(Input!I450),0,(Input!I450))</f>
        <v>0</v>
      </c>
      <c r="I291" s="31" t="s">
        <v>267</v>
      </c>
      <c r="J291" s="51">
        <f>IF(ISERR(Input!J450),0,(Input!J450))</f>
        <v>0</v>
      </c>
      <c r="L291" s="24"/>
    </row>
    <row r="292" spans="1:12" x14ac:dyDescent="0.35">
      <c r="A292" s="48"/>
      <c r="B292" s="48"/>
      <c r="C292" s="48"/>
      <c r="D292" s="34" t="s">
        <v>3</v>
      </c>
      <c r="E292" s="48"/>
      <c r="F292" s="48"/>
      <c r="G292" s="48"/>
      <c r="H292" s="48"/>
      <c r="I292" s="48"/>
      <c r="J292" s="48"/>
      <c r="L292" s="24"/>
    </row>
    <row r="293" spans="1:12" x14ac:dyDescent="0.35">
      <c r="A293" s="23" t="s">
        <v>27</v>
      </c>
      <c r="B293" s="23"/>
      <c r="C293" s="23">
        <f>IF(ISERR(Input!C452),0,(Input!C452))</f>
        <v>0</v>
      </c>
      <c r="D293" s="23" t="s">
        <v>74</v>
      </c>
      <c r="E293" s="24"/>
      <c r="F293" s="23" t="s">
        <v>100</v>
      </c>
      <c r="G293" s="23"/>
      <c r="H293" s="23">
        <f>IF(ISERR((C258-I257)*C293*(C281/C259)),0,((C258-I257)*C293*(C281/C259)))</f>
        <v>0</v>
      </c>
      <c r="I293" s="23" t="s">
        <v>75</v>
      </c>
      <c r="J293" s="23"/>
      <c r="L293" s="24"/>
    </row>
    <row r="294" spans="1:12" x14ac:dyDescent="0.35">
      <c r="A294" s="23" t="s">
        <v>31</v>
      </c>
      <c r="B294" s="23"/>
      <c r="C294" s="23">
        <f>IF(ISERR(Input!C454),0,(Input!C454))</f>
        <v>0</v>
      </c>
      <c r="D294" s="23" t="s">
        <v>74</v>
      </c>
      <c r="E294" s="24"/>
      <c r="F294" s="23" t="s">
        <v>137</v>
      </c>
      <c r="G294" s="23"/>
      <c r="H294" s="23">
        <f>IF(ISERR((C258-I257)*C294*(C282/C259)),0,((C258-I257)*C294*(C282/C259)))</f>
        <v>0</v>
      </c>
      <c r="I294" s="23" t="s">
        <v>75</v>
      </c>
      <c r="J294" s="23"/>
      <c r="L294" s="24"/>
    </row>
    <row r="295" spans="1:12" x14ac:dyDescent="0.35">
      <c r="A295" s="23" t="s">
        <v>29</v>
      </c>
      <c r="B295" s="23"/>
      <c r="C295" s="23">
        <f>IF(ISERR(Input!C456),0,(Input!C456))</f>
        <v>0</v>
      </c>
      <c r="D295" s="23" t="s">
        <v>74</v>
      </c>
      <c r="E295" s="24"/>
      <c r="F295" s="23" t="s">
        <v>108</v>
      </c>
      <c r="G295" s="23"/>
      <c r="H295" s="23">
        <f>IF(ISERR((C258-I257)*C295*(C283/C259)),0,((C258-I257)*C295*(C283/C259)))</f>
        <v>0</v>
      </c>
      <c r="I295" s="23" t="s">
        <v>75</v>
      </c>
      <c r="J295" s="23"/>
      <c r="L295" s="24"/>
    </row>
    <row r="296" spans="1:12" x14ac:dyDescent="0.35">
      <c r="A296" s="23" t="s">
        <v>25</v>
      </c>
      <c r="B296" s="23"/>
      <c r="C296" s="23">
        <f>IF(ISERR(Input!C458),0,(Input!C458))</f>
        <v>0</v>
      </c>
      <c r="D296" s="23" t="s">
        <v>74</v>
      </c>
      <c r="E296" s="45"/>
      <c r="F296" s="23" t="s">
        <v>93</v>
      </c>
      <c r="G296" s="23"/>
      <c r="H296" s="23">
        <f>IF((C296*C284)&lt;4000,C296*C284,(((((C296*C284)-2000)/2000)^0.5*2000)+2000))</f>
        <v>0</v>
      </c>
      <c r="I296" s="23" t="s">
        <v>75</v>
      </c>
      <c r="J296" s="23"/>
      <c r="L296" s="24"/>
    </row>
    <row r="297" spans="1:12" x14ac:dyDescent="0.35">
      <c r="A297" s="24"/>
      <c r="B297" s="24"/>
      <c r="C297" s="24"/>
      <c r="D297" s="24"/>
      <c r="E297" s="23"/>
      <c r="F297" s="23"/>
      <c r="G297" s="23"/>
      <c r="H297" s="23"/>
      <c r="I297" s="23"/>
      <c r="J297" s="23"/>
      <c r="L297" s="24"/>
    </row>
    <row r="298" spans="1:12" x14ac:dyDescent="0.35">
      <c r="A298" s="24"/>
      <c r="B298" s="24"/>
      <c r="C298" s="24"/>
      <c r="D298" s="24"/>
      <c r="E298" s="23"/>
      <c r="F298" s="44" t="s">
        <v>172</v>
      </c>
      <c r="G298" s="44"/>
      <c r="H298" s="44"/>
      <c r="I298" s="44">
        <f>SUM(H293:H296)</f>
        <v>0</v>
      </c>
      <c r="J298" s="44" t="s">
        <v>75</v>
      </c>
      <c r="L298" s="24"/>
    </row>
    <row r="299" spans="1:12" x14ac:dyDescent="0.35">
      <c r="A299" s="24"/>
      <c r="B299" s="24"/>
      <c r="C299" s="24"/>
      <c r="D299" s="24"/>
      <c r="E299" s="23"/>
      <c r="F299" s="24"/>
      <c r="G299" s="24"/>
      <c r="H299" s="24"/>
      <c r="I299" s="24"/>
      <c r="J299" s="24"/>
      <c r="L299" s="24"/>
    </row>
    <row r="300" spans="1:12" x14ac:dyDescent="0.35">
      <c r="A300" s="48"/>
      <c r="B300" s="48"/>
      <c r="C300" s="48"/>
      <c r="D300" s="34" t="s">
        <v>228</v>
      </c>
      <c r="E300" s="48"/>
      <c r="F300" s="48"/>
      <c r="G300" s="48"/>
      <c r="H300" s="48"/>
      <c r="I300" s="48"/>
      <c r="J300" s="48"/>
      <c r="L300" s="24"/>
    </row>
    <row r="301" spans="1:12" x14ac:dyDescent="0.35">
      <c r="A301" s="23" t="s">
        <v>218</v>
      </c>
      <c r="B301" s="23"/>
      <c r="C301" s="23">
        <f>IF(ISERR(Input!D452),0,(Input!D452))</f>
        <v>0</v>
      </c>
      <c r="D301" s="23" t="s">
        <v>74</v>
      </c>
      <c r="E301" s="24"/>
      <c r="F301" s="23" t="s">
        <v>222</v>
      </c>
      <c r="G301" s="23"/>
      <c r="H301" s="23">
        <f>IF(ISERR((C258-I257)*C301*(C281/C259)),0,((C258-I257)*C301*(C281/C259)))</f>
        <v>0</v>
      </c>
      <c r="I301" s="23" t="s">
        <v>75</v>
      </c>
      <c r="J301" s="23"/>
      <c r="L301" s="24"/>
    </row>
    <row r="302" spans="1:12" x14ac:dyDescent="0.35">
      <c r="A302" s="23" t="s">
        <v>219</v>
      </c>
      <c r="B302" s="23"/>
      <c r="C302" s="23">
        <f>IF(ISERR(Input!D454),0,(Input!D454))</f>
        <v>0</v>
      </c>
      <c r="D302" s="23" t="s">
        <v>74</v>
      </c>
      <c r="E302" s="24"/>
      <c r="F302" s="23" t="s">
        <v>223</v>
      </c>
      <c r="G302" s="23"/>
      <c r="H302" s="23">
        <f>IF(ISERR((C258-I257)*C302*(C282/C259)),0,((C258-I257)*C302*(C282/C259)))</f>
        <v>0</v>
      </c>
      <c r="I302" s="23" t="s">
        <v>75</v>
      </c>
      <c r="J302" s="23"/>
      <c r="L302" s="24"/>
    </row>
    <row r="303" spans="1:12" x14ac:dyDescent="0.35">
      <c r="A303" s="23" t="s">
        <v>220</v>
      </c>
      <c r="B303" s="23"/>
      <c r="C303" s="23">
        <f>IF(ISERR(Input!D456),0,(Input!D456))</f>
        <v>0</v>
      </c>
      <c r="D303" s="23" t="s">
        <v>74</v>
      </c>
      <c r="E303" s="24"/>
      <c r="F303" s="23" t="s">
        <v>224</v>
      </c>
      <c r="G303" s="23"/>
      <c r="H303" s="23">
        <f>IF(ISERR((C258-I257)*C303*(C283/C259)),0,((C258-I257)*C303*(C283/C259)))</f>
        <v>0</v>
      </c>
      <c r="I303" s="23" t="s">
        <v>75</v>
      </c>
      <c r="J303" s="23"/>
      <c r="L303" s="24"/>
    </row>
    <row r="304" spans="1:12" x14ac:dyDescent="0.35">
      <c r="A304" s="23" t="s">
        <v>221</v>
      </c>
      <c r="B304" s="23"/>
      <c r="C304" s="23">
        <f>IF(ISERR(Input!D458),0,(Input!D458))</f>
        <v>0</v>
      </c>
      <c r="D304" s="23" t="s">
        <v>74</v>
      </c>
      <c r="E304" s="24"/>
      <c r="F304" s="23" t="s">
        <v>225</v>
      </c>
      <c r="G304" s="23"/>
      <c r="H304" s="23">
        <f>IF((C304*C284)&lt;4000,C304*C284,(((((C304*C284))-2000)/2000)^0.5*2000)+2000)</f>
        <v>0</v>
      </c>
      <c r="I304" s="23" t="s">
        <v>75</v>
      </c>
      <c r="J304" s="23"/>
      <c r="L304" s="24"/>
    </row>
    <row r="305" spans="1:12" x14ac:dyDescent="0.35">
      <c r="A305" s="24"/>
      <c r="B305" s="24"/>
      <c r="C305" s="24"/>
      <c r="D305" s="24"/>
      <c r="E305" s="24"/>
      <c r="F305" s="23"/>
      <c r="G305" s="23"/>
      <c r="H305" s="23"/>
      <c r="I305" s="23"/>
      <c r="J305" s="23"/>
      <c r="L305" s="24"/>
    </row>
    <row r="306" spans="1:12" x14ac:dyDescent="0.35">
      <c r="A306" s="24"/>
      <c r="B306" s="24"/>
      <c r="C306" s="24"/>
      <c r="D306" s="24"/>
      <c r="E306" s="24"/>
      <c r="F306" s="44" t="s">
        <v>226</v>
      </c>
      <c r="G306" s="44"/>
      <c r="H306" s="44"/>
      <c r="I306" s="44">
        <f>SUM(H301:H304)</f>
        <v>0</v>
      </c>
      <c r="J306" s="44" t="s">
        <v>75</v>
      </c>
      <c r="L306" s="24"/>
    </row>
    <row r="307" spans="1:12" x14ac:dyDescent="0.35">
      <c r="A307" s="23"/>
      <c r="B307" s="23"/>
      <c r="C307" s="23"/>
      <c r="D307" s="23"/>
      <c r="E307" s="23"/>
      <c r="F307" s="24"/>
      <c r="G307" s="24"/>
      <c r="H307" s="24"/>
      <c r="I307" s="24"/>
      <c r="J307" s="24"/>
      <c r="L307" s="24"/>
    </row>
    <row r="308" spans="1:12" x14ac:dyDescent="0.35">
      <c r="A308" s="27"/>
      <c r="B308" s="27"/>
      <c r="C308" s="27"/>
      <c r="D308" s="32" t="s">
        <v>19</v>
      </c>
      <c r="E308" s="48"/>
      <c r="F308" s="48"/>
      <c r="G308" s="48"/>
      <c r="H308" s="48"/>
      <c r="I308" s="48"/>
      <c r="J308" s="48"/>
      <c r="L308" s="24"/>
    </row>
    <row r="309" spans="1:12" x14ac:dyDescent="0.35">
      <c r="A309" s="23" t="s">
        <v>20</v>
      </c>
      <c r="B309" s="23"/>
      <c r="C309" s="23">
        <f>(I259*J266)*0.0283</f>
        <v>0</v>
      </c>
      <c r="D309" s="23" t="s">
        <v>41</v>
      </c>
      <c r="E309" s="23"/>
      <c r="F309" s="23" t="s">
        <v>99</v>
      </c>
      <c r="G309" s="24"/>
      <c r="H309" s="23">
        <f>(H293*(1-(((1-C313)*(3-E266))/3)))</f>
        <v>0</v>
      </c>
      <c r="I309" s="24" t="s">
        <v>75</v>
      </c>
      <c r="J309" s="24"/>
      <c r="L309" s="24"/>
    </row>
    <row r="310" spans="1:12" x14ac:dyDescent="0.35">
      <c r="A310" s="23" t="s">
        <v>71</v>
      </c>
      <c r="B310" s="23"/>
      <c r="C310" s="28" t="e">
        <f>((0.318*C309*C287)/(((G287/100)*(C259/C282))^0.5*C294))^(3/8)</f>
        <v>#DIV/0!</v>
      </c>
      <c r="D310" s="23" t="s">
        <v>74</v>
      </c>
      <c r="E310" s="23"/>
      <c r="F310" s="23" t="s">
        <v>136</v>
      </c>
      <c r="G310" s="24"/>
      <c r="H310" s="23">
        <f>(H294*(1-(((1-C314)*(3-E266))/3)))</f>
        <v>0</v>
      </c>
      <c r="I310" s="24" t="s">
        <v>75</v>
      </c>
      <c r="J310" s="24"/>
      <c r="L310" s="24"/>
    </row>
    <row r="311" spans="1:12" x14ac:dyDescent="0.35">
      <c r="A311" s="23" t="s">
        <v>73</v>
      </c>
      <c r="B311" s="23"/>
      <c r="C311" s="23" t="e">
        <f>C294*(C310/C287)</f>
        <v>#DIV/0!</v>
      </c>
      <c r="D311" s="23" t="s">
        <v>74</v>
      </c>
      <c r="E311" s="23"/>
      <c r="F311" s="23" t="s">
        <v>107</v>
      </c>
      <c r="G311" s="24"/>
      <c r="H311" s="23">
        <f>(H295*(1-(((1-C314)*(3-E266))/3)))</f>
        <v>0</v>
      </c>
      <c r="I311" s="24" t="s">
        <v>75</v>
      </c>
      <c r="J311" s="24"/>
      <c r="L311" s="24"/>
    </row>
    <row r="312" spans="1:12" x14ac:dyDescent="0.35">
      <c r="A312" s="23"/>
      <c r="B312" s="23"/>
      <c r="C312" s="23"/>
      <c r="D312" s="23"/>
      <c r="E312" s="23"/>
      <c r="F312" s="23" t="s">
        <v>92</v>
      </c>
      <c r="G312" s="24"/>
      <c r="H312" s="23">
        <f>(H296*(1-(((1-C315)*(3-E266))/3)))</f>
        <v>0</v>
      </c>
      <c r="I312" s="24" t="s">
        <v>75</v>
      </c>
      <c r="J312" s="24"/>
      <c r="L312" s="24"/>
    </row>
    <row r="313" spans="1:12" x14ac:dyDescent="0.35">
      <c r="A313" s="23" t="s">
        <v>102</v>
      </c>
      <c r="B313" s="23"/>
      <c r="C313" s="23">
        <f>IF(ISERR(((C286-(C287-C310))/C286)^2),0.8,((C286-(C287-C310))/C286)^2)</f>
        <v>0.8</v>
      </c>
      <c r="D313" s="23"/>
      <c r="E313" s="23"/>
      <c r="F313" s="24"/>
      <c r="G313" s="24"/>
      <c r="H313" s="24"/>
      <c r="I313" s="24"/>
      <c r="J313" s="24"/>
      <c r="L313" s="24"/>
    </row>
    <row r="314" spans="1:12" x14ac:dyDescent="0.35">
      <c r="A314" s="23" t="s">
        <v>141</v>
      </c>
      <c r="B314" s="23"/>
      <c r="C314" s="23">
        <f>IF(ISERR(C311/C294),0.62,(C311/C294))</f>
        <v>0.62</v>
      </c>
      <c r="D314" s="23"/>
      <c r="E314" s="23"/>
      <c r="F314" s="44" t="s">
        <v>170</v>
      </c>
      <c r="G314" s="44"/>
      <c r="H314" s="44"/>
      <c r="I314" s="44">
        <f>SUM(H309:H312)</f>
        <v>0</v>
      </c>
      <c r="J314" s="44" t="s">
        <v>75</v>
      </c>
      <c r="L314" s="24"/>
    </row>
    <row r="315" spans="1:12" x14ac:dyDescent="0.35">
      <c r="A315" s="24" t="s">
        <v>94</v>
      </c>
      <c r="B315" s="24"/>
      <c r="C315" s="23">
        <v>1</v>
      </c>
      <c r="D315" s="24"/>
      <c r="E315" s="24"/>
      <c r="F315" s="24"/>
      <c r="G315" s="24"/>
      <c r="H315" s="24"/>
      <c r="I315" s="24"/>
      <c r="J315" s="24"/>
      <c r="L315" s="24"/>
    </row>
    <row r="316" spans="1:12" x14ac:dyDescent="0.35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L316" s="24"/>
    </row>
    <row r="317" spans="1:12" x14ac:dyDescent="0.35">
      <c r="A317" s="218" t="s">
        <v>245</v>
      </c>
      <c r="B317" s="27"/>
      <c r="C317" s="48"/>
      <c r="D317" s="48"/>
      <c r="E317" s="27"/>
      <c r="F317" s="48"/>
      <c r="G317" s="48"/>
      <c r="H317" s="48"/>
      <c r="I317" s="48"/>
      <c r="J317" s="27"/>
      <c r="L317" s="24"/>
    </row>
    <row r="318" spans="1:12" x14ac:dyDescent="0.35">
      <c r="A318" s="217" t="s">
        <v>238</v>
      </c>
      <c r="B318" s="24"/>
      <c r="C318" s="23">
        <f>Input!B352</f>
        <v>0</v>
      </c>
      <c r="D318" s="24"/>
      <c r="E318" s="23"/>
      <c r="F318" s="44" t="s">
        <v>145</v>
      </c>
      <c r="G318" s="23"/>
      <c r="H318" s="44">
        <f>((H301*(H281/100))+(H302*(H282/100))+(H303*(H283/100))+(H304*(H284/100)))*C318</f>
        <v>0</v>
      </c>
      <c r="I318" s="44" t="s">
        <v>75</v>
      </c>
      <c r="J318" s="23"/>
      <c r="L318" s="24"/>
    </row>
    <row r="319" spans="1:12" ht="16" thickBot="1" x14ac:dyDescent="0.4">
      <c r="A319" s="219" t="s">
        <v>239</v>
      </c>
      <c r="B319" s="71"/>
      <c r="C319" s="70">
        <f>Input!B353</f>
        <v>0</v>
      </c>
      <c r="D319" s="70"/>
      <c r="E319" s="70"/>
      <c r="F319" s="72" t="s">
        <v>134</v>
      </c>
      <c r="G319" s="70"/>
      <c r="H319" s="72">
        <f>IF(I298&gt;=I314,I314*C319,I298*C319)</f>
        <v>0</v>
      </c>
      <c r="I319" s="72" t="s">
        <v>75</v>
      </c>
      <c r="J319" s="70"/>
      <c r="L319" s="24"/>
    </row>
    <row r="320" spans="1:12" ht="16.5" thickTop="1" thickBot="1" x14ac:dyDescent="0.4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L320" s="24"/>
    </row>
    <row r="321" spans="1:12" x14ac:dyDescent="0.35">
      <c r="A321" s="46"/>
      <c r="B321" s="46"/>
      <c r="C321" s="46"/>
      <c r="D321" s="46" t="s">
        <v>158</v>
      </c>
      <c r="E321" s="46"/>
      <c r="F321" s="46"/>
      <c r="G321" s="46"/>
      <c r="H321" s="46"/>
      <c r="I321" s="46"/>
      <c r="J321" s="46"/>
      <c r="L321" s="24"/>
    </row>
    <row r="322" spans="1:12" x14ac:dyDescent="0.35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L322" s="24"/>
    </row>
    <row r="323" spans="1:12" x14ac:dyDescent="0.35">
      <c r="A323" s="23" t="s">
        <v>148</v>
      </c>
      <c r="B323" s="23"/>
      <c r="C323" s="23">
        <f>Input!E463</f>
        <v>0</v>
      </c>
      <c r="D323" s="23"/>
      <c r="E323" s="23"/>
      <c r="G323" s="23" t="s">
        <v>67</v>
      </c>
      <c r="H323" s="23"/>
      <c r="I323" s="23">
        <f>Input!E469</f>
        <v>0</v>
      </c>
      <c r="J323" s="23" t="s">
        <v>74</v>
      </c>
      <c r="L323" s="24"/>
    </row>
    <row r="324" spans="1:12" x14ac:dyDescent="0.35">
      <c r="A324" s="23" t="s">
        <v>68</v>
      </c>
      <c r="B324" s="23"/>
      <c r="C324" s="23">
        <f>Input!I462</f>
        <v>0</v>
      </c>
      <c r="D324" s="23" t="s">
        <v>74</v>
      </c>
      <c r="E324" s="23"/>
      <c r="G324" s="23" t="s">
        <v>88</v>
      </c>
      <c r="H324" s="23"/>
      <c r="I324" s="36">
        <f>IF(I323=0,0,(I323/C324)*100)</f>
        <v>0</v>
      </c>
      <c r="J324" s="23" t="s">
        <v>6</v>
      </c>
      <c r="L324" s="24"/>
    </row>
    <row r="325" spans="1:12" x14ac:dyDescent="0.35">
      <c r="A325" s="23" t="s">
        <v>69</v>
      </c>
      <c r="B325" s="23"/>
      <c r="C325" s="23">
        <f>Input!B562</f>
        <v>0</v>
      </c>
      <c r="D325" s="23" t="s">
        <v>74</v>
      </c>
      <c r="E325" s="23"/>
      <c r="G325" s="24" t="s">
        <v>54</v>
      </c>
      <c r="H325" s="24"/>
      <c r="I325" s="24">
        <f>Input!I469</f>
        <v>0</v>
      </c>
      <c r="J325" s="24" t="s">
        <v>80</v>
      </c>
      <c r="L325" s="24"/>
    </row>
    <row r="326" spans="1:12" x14ac:dyDescent="0.35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L326" s="24"/>
    </row>
    <row r="327" spans="1:12" x14ac:dyDescent="0.35">
      <c r="A327" s="216" t="s">
        <v>64</v>
      </c>
      <c r="B327" s="27"/>
      <c r="C327" s="55">
        <f>Input!E464</f>
        <v>0</v>
      </c>
      <c r="D327" s="27"/>
      <c r="E327" s="27"/>
      <c r="F327" s="27"/>
      <c r="G327" s="27"/>
      <c r="H327" s="27"/>
      <c r="I327" s="27"/>
      <c r="J327" s="27"/>
      <c r="L327" s="24"/>
    </row>
    <row r="328" spans="1:12" x14ac:dyDescent="0.35">
      <c r="A328" s="217" t="s">
        <v>243</v>
      </c>
      <c r="B328" s="23"/>
      <c r="C328" s="53">
        <f>Input!E465</f>
        <v>0</v>
      </c>
      <c r="D328" s="23"/>
      <c r="E328" s="23"/>
      <c r="F328" s="23"/>
      <c r="G328" s="23"/>
      <c r="H328" s="23"/>
      <c r="I328" s="23"/>
      <c r="J328" s="23"/>
      <c r="L328" s="24"/>
    </row>
    <row r="329" spans="1:12" x14ac:dyDescent="0.35">
      <c r="A329" s="23" t="s">
        <v>65</v>
      </c>
      <c r="B329" s="23"/>
      <c r="C329" s="53">
        <f>Input!E466</f>
        <v>0</v>
      </c>
      <c r="D329" s="23"/>
      <c r="E329" s="23"/>
      <c r="F329" s="23"/>
      <c r="G329" s="23"/>
      <c r="H329" s="23"/>
      <c r="I329" s="23"/>
      <c r="J329" s="23"/>
      <c r="L329" s="24"/>
    </row>
    <row r="330" spans="1:12" x14ac:dyDescent="0.35">
      <c r="A330" s="23" t="s">
        <v>70</v>
      </c>
      <c r="B330" s="23"/>
      <c r="C330" s="53">
        <f>Input!E467</f>
        <v>0</v>
      </c>
      <c r="D330" s="23"/>
      <c r="E330" s="23"/>
      <c r="F330" s="23"/>
      <c r="G330" s="23"/>
      <c r="H330" s="23"/>
      <c r="I330" s="23"/>
      <c r="J330" s="23"/>
      <c r="L330" s="24"/>
    </row>
    <row r="331" spans="1:12" x14ac:dyDescent="0.35">
      <c r="A331" s="217" t="s">
        <v>250</v>
      </c>
      <c r="B331" s="23"/>
      <c r="C331" s="53">
        <f>Input!E468</f>
        <v>0</v>
      </c>
      <c r="D331" s="23"/>
      <c r="E331" s="23"/>
      <c r="F331" s="23"/>
      <c r="G331" s="23"/>
      <c r="H331" s="23"/>
      <c r="I331" s="23"/>
      <c r="J331" s="23"/>
      <c r="L331" s="24"/>
    </row>
    <row r="332" spans="1:12" x14ac:dyDescent="0.35">
      <c r="A332" s="27" t="s">
        <v>146</v>
      </c>
      <c r="B332" s="27"/>
      <c r="C332" s="55"/>
      <c r="D332" s="27"/>
      <c r="E332" s="58">
        <f>Input!E473</f>
        <v>0</v>
      </c>
      <c r="F332" s="3"/>
      <c r="G332" s="27" t="s">
        <v>135</v>
      </c>
      <c r="H332" s="27"/>
      <c r="I332" s="27"/>
      <c r="J332" s="37">
        <f>Input!J473</f>
        <v>0</v>
      </c>
      <c r="L332" s="24"/>
    </row>
    <row r="333" spans="1:12" x14ac:dyDescent="0.35">
      <c r="A333" s="12" t="s">
        <v>7</v>
      </c>
      <c r="B333" s="23"/>
      <c r="C333" s="53"/>
      <c r="D333" s="23"/>
      <c r="E333" s="24"/>
      <c r="G333" s="12" t="s">
        <v>86</v>
      </c>
      <c r="H333" s="24"/>
      <c r="I333" s="24"/>
      <c r="J333" s="24"/>
      <c r="L333" s="24"/>
    </row>
    <row r="334" spans="1:12" x14ac:dyDescent="0.35">
      <c r="A334" s="12" t="s">
        <v>12</v>
      </c>
      <c r="B334" s="12"/>
      <c r="C334" s="53"/>
      <c r="D334" s="23"/>
      <c r="E334" s="23"/>
      <c r="G334" s="12" t="s">
        <v>39</v>
      </c>
      <c r="H334" s="23"/>
      <c r="I334" s="23"/>
      <c r="J334" s="23"/>
      <c r="L334" s="24"/>
    </row>
    <row r="335" spans="1:12" x14ac:dyDescent="0.35">
      <c r="A335" s="12" t="s">
        <v>14</v>
      </c>
      <c r="B335" s="12"/>
      <c r="C335" s="53"/>
      <c r="D335" s="23"/>
      <c r="E335" s="23"/>
      <c r="G335" s="12" t="s">
        <v>45</v>
      </c>
      <c r="H335" s="23"/>
      <c r="I335" s="23"/>
      <c r="J335" s="23"/>
      <c r="L335" s="24"/>
    </row>
    <row r="336" spans="1:12" x14ac:dyDescent="0.35">
      <c r="A336" s="12" t="s">
        <v>16</v>
      </c>
      <c r="B336" s="12"/>
      <c r="C336" s="53"/>
      <c r="D336" s="23"/>
      <c r="E336" s="23"/>
      <c r="G336" s="12" t="s">
        <v>81</v>
      </c>
      <c r="H336" s="23"/>
      <c r="I336" s="23"/>
      <c r="J336" s="23"/>
      <c r="L336" s="24"/>
    </row>
    <row r="337" spans="1:12" x14ac:dyDescent="0.35">
      <c r="A337" s="12" t="s">
        <v>5</v>
      </c>
      <c r="C337" s="53"/>
      <c r="D337" s="23"/>
      <c r="E337" s="23"/>
      <c r="F337" s="24"/>
      <c r="G337" s="23"/>
      <c r="H337" s="23"/>
      <c r="I337" s="23"/>
      <c r="J337" s="23"/>
      <c r="L337" s="24"/>
    </row>
    <row r="338" spans="1:12" x14ac:dyDescent="0.35">
      <c r="A338" s="48"/>
      <c r="B338" s="48"/>
      <c r="C338" s="48"/>
      <c r="D338" s="34"/>
      <c r="E338" s="48"/>
      <c r="F338" s="48"/>
      <c r="G338" s="48"/>
      <c r="H338" s="48"/>
      <c r="I338" s="48"/>
      <c r="J338" s="48"/>
      <c r="L338" s="24"/>
    </row>
    <row r="339" spans="1:12" ht="16" thickBot="1" x14ac:dyDescent="0.4">
      <c r="A339" s="68"/>
      <c r="B339" s="68"/>
      <c r="C339" s="68"/>
      <c r="D339" s="124" t="s">
        <v>203</v>
      </c>
      <c r="E339" s="68"/>
      <c r="F339" s="68"/>
      <c r="G339" s="68"/>
      <c r="H339" s="68"/>
      <c r="I339" s="67"/>
      <c r="J339" s="67"/>
      <c r="L339" s="24"/>
    </row>
    <row r="340" spans="1:12" x14ac:dyDescent="0.35">
      <c r="A340" s="147"/>
      <c r="B340" s="148" t="s">
        <v>144</v>
      </c>
      <c r="C340" s="148" t="s">
        <v>43</v>
      </c>
      <c r="D340" s="148" t="s">
        <v>91</v>
      </c>
      <c r="E340" s="148" t="s">
        <v>44</v>
      </c>
      <c r="F340" s="149" t="s">
        <v>147</v>
      </c>
      <c r="G340" s="150" t="s">
        <v>42</v>
      </c>
      <c r="H340" s="150" t="s">
        <v>149</v>
      </c>
      <c r="I340" s="148" t="s">
        <v>205</v>
      </c>
      <c r="J340" s="151" t="s">
        <v>38</v>
      </c>
      <c r="K340" s="66"/>
      <c r="L340" s="24"/>
    </row>
    <row r="341" spans="1:12" ht="16" thickBot="1" x14ac:dyDescent="0.4">
      <c r="A341" s="152"/>
      <c r="B341" s="153" t="str">
        <f>IF(Input!A472="","no","yes")</f>
        <v>no</v>
      </c>
      <c r="C341" s="153" t="str">
        <f>IF(Input!B472="","no","yes")</f>
        <v>no</v>
      </c>
      <c r="D341" s="153" t="str">
        <f>IF(Input!C472="","no","yes")</f>
        <v>no</v>
      </c>
      <c r="E341" s="153" t="str">
        <f>IF(Input!D472="","no","yes")</f>
        <v>no</v>
      </c>
      <c r="F341" s="153" t="str">
        <f>IF(Input!E472="","no","yes")</f>
        <v>no</v>
      </c>
      <c r="G341" s="153" t="str">
        <f>IF(Input!F472="","no","yes")</f>
        <v>no</v>
      </c>
      <c r="H341" s="153" t="str">
        <f>IF(Input!G472="","no","yes")</f>
        <v>no</v>
      </c>
      <c r="I341" s="153" t="str">
        <f>IF(Input!H472="","no","yes")</f>
        <v>no</v>
      </c>
      <c r="J341" s="154" t="str">
        <f>IF(Input!I472="","no","yes")</f>
        <v>no</v>
      </c>
      <c r="K341" s="66"/>
      <c r="L341" s="24"/>
    </row>
    <row r="342" spans="1:12" x14ac:dyDescent="0.35">
      <c r="A342" s="66"/>
      <c r="B342" s="66"/>
      <c r="C342" s="66"/>
      <c r="D342" s="66"/>
      <c r="E342" s="66"/>
      <c r="F342" s="66"/>
      <c r="G342" s="66"/>
      <c r="H342" s="66"/>
      <c r="I342" s="66"/>
      <c r="J342" s="66"/>
      <c r="L342" s="24"/>
    </row>
    <row r="343" spans="1:12" x14ac:dyDescent="0.35">
      <c r="A343" s="34"/>
      <c r="B343" s="34"/>
      <c r="C343" s="34"/>
      <c r="D343" s="48"/>
      <c r="E343" s="34"/>
      <c r="F343" s="48"/>
      <c r="G343" s="34"/>
      <c r="H343" s="48"/>
      <c r="I343" s="48"/>
      <c r="J343" s="48"/>
      <c r="L343" s="24"/>
    </row>
    <row r="344" spans="1:12" x14ac:dyDescent="0.35">
      <c r="A344" s="23"/>
      <c r="B344" s="23"/>
      <c r="C344" s="23"/>
      <c r="D344" s="44" t="s">
        <v>98</v>
      </c>
      <c r="E344" s="23"/>
      <c r="F344" s="23"/>
      <c r="G344" s="23"/>
      <c r="H344" s="23"/>
      <c r="I344" s="23"/>
      <c r="J344" s="23"/>
      <c r="L344" s="24"/>
    </row>
    <row r="345" spans="1:12" x14ac:dyDescent="0.35">
      <c r="A345" s="23"/>
      <c r="B345" s="31" t="s">
        <v>105</v>
      </c>
      <c r="C345" s="51">
        <f>IF(ISERR((+H359/I364)*100),0,((H359/I364)*100))</f>
        <v>0</v>
      </c>
      <c r="D345" s="31" t="s">
        <v>142</v>
      </c>
      <c r="E345" s="51">
        <f>IF(ISERR((+H360/I364)*100),0,((H360/I364)*100))</f>
        <v>0</v>
      </c>
      <c r="F345" s="31" t="s">
        <v>111</v>
      </c>
      <c r="G345" s="51">
        <f>IF(ISERR((+H361/I364)*100),0,((H361/I364)*100))</f>
        <v>0</v>
      </c>
      <c r="H345" s="31" t="s">
        <v>97</v>
      </c>
      <c r="I345" s="51">
        <f>IF(ISERR((+H362/I364)*100),0,((H362/I364)*100))</f>
        <v>0</v>
      </c>
      <c r="J345" s="23"/>
      <c r="L345" s="24"/>
    </row>
    <row r="346" spans="1:12" x14ac:dyDescent="0.35">
      <c r="A346" s="27"/>
      <c r="B346" s="27"/>
      <c r="C346" s="55"/>
      <c r="D346" s="27"/>
      <c r="E346" s="27"/>
      <c r="F346" s="27"/>
      <c r="G346" s="27"/>
      <c r="H346" s="27"/>
      <c r="I346" s="27"/>
      <c r="J346" s="27"/>
      <c r="L346" s="24"/>
    </row>
    <row r="347" spans="1:12" x14ac:dyDescent="0.35">
      <c r="A347" s="23" t="s">
        <v>104</v>
      </c>
      <c r="B347" s="23"/>
      <c r="C347" s="23">
        <f>IF(ISERR(Input!B564),0,(Input!B564))</f>
        <v>0</v>
      </c>
      <c r="D347" s="23" t="s">
        <v>74</v>
      </c>
      <c r="E347" s="23"/>
      <c r="F347" s="23" t="s">
        <v>103</v>
      </c>
      <c r="G347" s="23"/>
      <c r="H347" s="23">
        <f>IF(ISERR(Input!I564),0,(Input!I564))</f>
        <v>0</v>
      </c>
      <c r="I347" s="23"/>
      <c r="J347" s="23"/>
      <c r="L347" s="24"/>
    </row>
    <row r="348" spans="1:12" x14ac:dyDescent="0.35">
      <c r="A348" s="23" t="s">
        <v>139</v>
      </c>
      <c r="B348" s="23"/>
      <c r="C348" s="23">
        <f>IF(ISERR(Input!B566),0,(Input!B566))</f>
        <v>0</v>
      </c>
      <c r="D348" s="23" t="s">
        <v>74</v>
      </c>
      <c r="E348" s="23"/>
      <c r="F348" s="23" t="s">
        <v>138</v>
      </c>
      <c r="G348" s="23"/>
      <c r="H348" s="23">
        <f>IF(ISERR(Input!I566),0,(Input!I566))</f>
        <v>0</v>
      </c>
      <c r="I348" s="23"/>
      <c r="J348" s="23"/>
      <c r="L348" s="24"/>
    </row>
    <row r="349" spans="1:12" x14ac:dyDescent="0.35">
      <c r="A349" s="23" t="s">
        <v>110</v>
      </c>
      <c r="B349" s="23"/>
      <c r="C349" s="23">
        <f>IF(ISERR(Input!B568),0,(Input!B568))</f>
        <v>0</v>
      </c>
      <c r="D349" s="23" t="s">
        <v>74</v>
      </c>
      <c r="E349" s="23"/>
      <c r="F349" s="23" t="s">
        <v>109</v>
      </c>
      <c r="G349" s="23"/>
      <c r="H349" s="23">
        <f>IF(ISERR(Input!I568),0,(Input!I568))</f>
        <v>0</v>
      </c>
      <c r="I349" s="23"/>
      <c r="J349" s="23"/>
      <c r="L349" s="24"/>
    </row>
    <row r="350" spans="1:12" x14ac:dyDescent="0.35">
      <c r="A350" s="23" t="s">
        <v>96</v>
      </c>
      <c r="B350" s="23"/>
      <c r="C350" s="23">
        <f>IF(ISERR(Input!B570),0,(Input!B570))</f>
        <v>0</v>
      </c>
      <c r="D350" s="23" t="s">
        <v>74</v>
      </c>
      <c r="E350" s="23"/>
      <c r="F350" s="23" t="s">
        <v>95</v>
      </c>
      <c r="G350" s="23"/>
      <c r="H350" s="23">
        <f>IF(ISERR(Input!I570),0,(Input!I570))</f>
        <v>0</v>
      </c>
      <c r="I350" s="23"/>
      <c r="J350" s="23"/>
      <c r="L350" s="24"/>
    </row>
    <row r="351" spans="1:12" x14ac:dyDescent="0.35">
      <c r="A351" s="23"/>
      <c r="B351" s="23"/>
      <c r="C351" s="53"/>
      <c r="D351" s="23"/>
      <c r="E351" s="23"/>
      <c r="F351" s="23"/>
      <c r="G351" s="23"/>
      <c r="H351" s="23"/>
      <c r="I351" s="23"/>
      <c r="J351" s="23"/>
      <c r="L351" s="24"/>
    </row>
    <row r="352" spans="1:12" x14ac:dyDescent="0.35">
      <c r="A352" s="23" t="s">
        <v>26</v>
      </c>
      <c r="B352" s="23"/>
      <c r="C352" s="23">
        <f>IF(ISERR(Input!E564),0,(Input!E564))</f>
        <v>0</v>
      </c>
      <c r="D352" s="23" t="s">
        <v>74</v>
      </c>
      <c r="E352" s="23"/>
      <c r="F352" s="23" t="s">
        <v>56</v>
      </c>
      <c r="G352" s="23" t="str">
        <f>IF(ISERR(Input!#REF!),"",Input!#REF!)</f>
        <v/>
      </c>
      <c r="H352" s="23" t="s">
        <v>41</v>
      </c>
      <c r="I352" s="23"/>
      <c r="J352" s="23"/>
      <c r="L352" s="24"/>
    </row>
    <row r="353" spans="1:12" x14ac:dyDescent="0.35">
      <c r="A353" s="23" t="s">
        <v>30</v>
      </c>
      <c r="B353" s="23"/>
      <c r="C353" s="23">
        <f>IF(ISERR(Input!E566),0,(Input!E566))</f>
        <v>0</v>
      </c>
      <c r="D353" s="23" t="s">
        <v>74</v>
      </c>
      <c r="E353" s="23"/>
      <c r="F353" s="23" t="s">
        <v>22</v>
      </c>
      <c r="G353" s="23" t="e">
        <f>Input!F562*100</f>
        <v>#DIV/0!</v>
      </c>
      <c r="H353" s="23" t="s">
        <v>6</v>
      </c>
      <c r="I353" s="24"/>
      <c r="J353" s="23"/>
      <c r="L353" s="24"/>
    </row>
    <row r="354" spans="1:12" x14ac:dyDescent="0.35">
      <c r="A354" s="23" t="s">
        <v>28</v>
      </c>
      <c r="B354" s="23"/>
      <c r="C354" s="23">
        <f>IF(ISERR(Input!E568),0,(Input!E568))</f>
        <v>0</v>
      </c>
      <c r="D354" s="23" t="s">
        <v>74</v>
      </c>
      <c r="E354" s="23"/>
      <c r="F354" s="23" t="s">
        <v>32</v>
      </c>
      <c r="G354" s="36">
        <f>Input!B467</f>
        <v>0</v>
      </c>
      <c r="H354" s="23" t="s">
        <v>10</v>
      </c>
      <c r="I354" s="23"/>
      <c r="J354" s="23"/>
      <c r="L354" s="24"/>
    </row>
    <row r="355" spans="1:12" x14ac:dyDescent="0.35">
      <c r="A355" s="23" t="s">
        <v>24</v>
      </c>
      <c r="B355" s="23"/>
      <c r="C355" s="23">
        <f>IF(ISERR(Input!E570),0,(Input!E570))</f>
        <v>0</v>
      </c>
      <c r="D355" s="23" t="s">
        <v>74</v>
      </c>
      <c r="E355" s="23"/>
      <c r="F355" s="23"/>
      <c r="G355" s="36"/>
      <c r="H355" s="23"/>
      <c r="I355" s="23"/>
      <c r="J355" s="23"/>
      <c r="L355" s="24"/>
    </row>
    <row r="356" spans="1:12" x14ac:dyDescent="0.35">
      <c r="A356" s="23"/>
      <c r="B356" s="23"/>
      <c r="C356" s="53"/>
      <c r="D356" s="23"/>
      <c r="E356" s="23"/>
      <c r="F356" s="23"/>
      <c r="G356" s="23"/>
      <c r="H356" s="23"/>
      <c r="I356" s="23"/>
      <c r="J356" s="23"/>
      <c r="L356" s="24"/>
    </row>
    <row r="357" spans="1:12" x14ac:dyDescent="0.35">
      <c r="A357" s="44" t="s">
        <v>151</v>
      </c>
      <c r="B357" s="23"/>
      <c r="C357" s="31" t="s">
        <v>36</v>
      </c>
      <c r="D357" s="51">
        <f>IF(ISERR(Input!G562),0,(Input!G562))</f>
        <v>0</v>
      </c>
      <c r="E357" s="31" t="s">
        <v>260</v>
      </c>
      <c r="F357" s="51">
        <f>IF(ISERR(Input!H562),0,(Input!H562))</f>
        <v>0</v>
      </c>
      <c r="G357" s="31" t="s">
        <v>60</v>
      </c>
      <c r="H357" s="51">
        <f>IF(ISERR(Input!I562),0,(Input!I562))</f>
        <v>0</v>
      </c>
      <c r="I357" s="31" t="s">
        <v>267</v>
      </c>
      <c r="J357" s="51">
        <f>IF(ISERR(Input!J562),0,(Input!J562))</f>
        <v>0</v>
      </c>
      <c r="L357" s="24"/>
    </row>
    <row r="358" spans="1:12" x14ac:dyDescent="0.35">
      <c r="A358" s="48"/>
      <c r="B358" s="48"/>
      <c r="C358" s="48"/>
      <c r="D358" s="34" t="s">
        <v>3</v>
      </c>
      <c r="E358" s="48"/>
      <c r="F358" s="48"/>
      <c r="G358" s="48"/>
      <c r="H358" s="48"/>
      <c r="I358" s="48"/>
      <c r="J358" s="48"/>
      <c r="L358" s="24"/>
    </row>
    <row r="359" spans="1:12" x14ac:dyDescent="0.35">
      <c r="A359" s="23" t="s">
        <v>27</v>
      </c>
      <c r="B359" s="23"/>
      <c r="C359" s="23">
        <f>IF(ISERR(Input!C564),0,(Input!C564))</f>
        <v>0</v>
      </c>
      <c r="D359" s="23" t="s">
        <v>74</v>
      </c>
      <c r="E359" s="24"/>
      <c r="F359" s="23" t="s">
        <v>100</v>
      </c>
      <c r="G359" s="23"/>
      <c r="H359" s="23">
        <f>IF(ISERR((C324-I323)*C359*(C347/C325)),0,((C324-I323)*C359*(C347/C325)))</f>
        <v>0</v>
      </c>
      <c r="I359" s="23" t="s">
        <v>75</v>
      </c>
      <c r="J359" s="23"/>
      <c r="L359" s="24"/>
    </row>
    <row r="360" spans="1:12" x14ac:dyDescent="0.35">
      <c r="A360" s="23" t="s">
        <v>31</v>
      </c>
      <c r="B360" s="23"/>
      <c r="C360" s="23">
        <f>IF(ISERR(Input!C566),0,(Input!C566))</f>
        <v>0</v>
      </c>
      <c r="D360" s="23" t="s">
        <v>74</v>
      </c>
      <c r="E360" s="24"/>
      <c r="F360" s="23" t="s">
        <v>137</v>
      </c>
      <c r="G360" s="23"/>
      <c r="H360" s="23">
        <f>IF(ISERR((C324-I323)*C360*(C348/C325)),0,((C324-I323)*C360*(C348/C325)))</f>
        <v>0</v>
      </c>
      <c r="I360" s="23" t="s">
        <v>75</v>
      </c>
      <c r="J360" s="23"/>
      <c r="L360" s="24"/>
    </row>
    <row r="361" spans="1:12" x14ac:dyDescent="0.35">
      <c r="A361" s="23" t="s">
        <v>29</v>
      </c>
      <c r="B361" s="23"/>
      <c r="C361" s="23">
        <f>IF(ISERR(Input!C568),0,(Input!C568))</f>
        <v>0</v>
      </c>
      <c r="D361" s="23" t="s">
        <v>74</v>
      </c>
      <c r="E361" s="24"/>
      <c r="F361" s="23" t="s">
        <v>108</v>
      </c>
      <c r="G361" s="23"/>
      <c r="H361" s="23">
        <f>IF(ISERR((C324-I323)*C361*(C349/C325)),0,((C324-I323)*C361*(C349/C325)))</f>
        <v>0</v>
      </c>
      <c r="I361" s="23" t="s">
        <v>75</v>
      </c>
      <c r="J361" s="23"/>
      <c r="L361" s="24"/>
    </row>
    <row r="362" spans="1:12" x14ac:dyDescent="0.35">
      <c r="A362" s="23" t="s">
        <v>25</v>
      </c>
      <c r="B362" s="23"/>
      <c r="C362" s="23">
        <f>IF(ISERR(Input!C570),0,(Input!C570))</f>
        <v>0</v>
      </c>
      <c r="D362" s="23" t="s">
        <v>74</v>
      </c>
      <c r="E362" s="24"/>
      <c r="F362" s="23" t="s">
        <v>93</v>
      </c>
      <c r="G362" s="23"/>
      <c r="H362" s="23">
        <f>IF((C362*C350)&lt;4000,C362*C350,(((((C362*C350)-2000)/2000)^0.5*2000)+2000))</f>
        <v>0</v>
      </c>
      <c r="I362" s="23" t="s">
        <v>75</v>
      </c>
      <c r="J362" s="23"/>
      <c r="L362" s="24"/>
    </row>
    <row r="363" spans="1:12" x14ac:dyDescent="0.35">
      <c r="A363" s="24"/>
      <c r="B363" s="24"/>
      <c r="C363" s="24"/>
      <c r="D363" s="24"/>
      <c r="E363" s="23"/>
      <c r="F363" s="23"/>
      <c r="G363" s="23"/>
      <c r="H363" s="23"/>
      <c r="I363" s="23"/>
      <c r="J363" s="23"/>
      <c r="L363" s="24"/>
    </row>
    <row r="364" spans="1:12" x14ac:dyDescent="0.35">
      <c r="A364" s="24"/>
      <c r="B364" s="24"/>
      <c r="C364" s="24"/>
      <c r="D364" s="24"/>
      <c r="E364" s="23"/>
      <c r="F364" s="44" t="s">
        <v>172</v>
      </c>
      <c r="G364" s="44"/>
      <c r="H364" s="44"/>
      <c r="I364" s="44">
        <f>SUM(H359:H362)</f>
        <v>0</v>
      </c>
      <c r="J364" s="44" t="s">
        <v>75</v>
      </c>
      <c r="L364" s="24"/>
    </row>
    <row r="365" spans="1:12" x14ac:dyDescent="0.35">
      <c r="A365" s="24"/>
      <c r="B365" s="24"/>
      <c r="C365" s="24"/>
      <c r="D365" s="24"/>
      <c r="E365" s="23"/>
      <c r="F365" s="24"/>
      <c r="G365" s="24"/>
      <c r="H365" s="24"/>
      <c r="I365" s="24"/>
      <c r="J365" s="24"/>
      <c r="L365" s="24"/>
    </row>
    <row r="366" spans="1:12" x14ac:dyDescent="0.35">
      <c r="A366" s="48"/>
      <c r="B366" s="48"/>
      <c r="C366" s="48"/>
      <c r="D366" s="34" t="s">
        <v>229</v>
      </c>
      <c r="E366" s="48"/>
      <c r="F366" s="48"/>
      <c r="G366" s="48"/>
      <c r="H366" s="48"/>
      <c r="I366" s="48"/>
      <c r="J366" s="48"/>
      <c r="L366" s="24"/>
    </row>
    <row r="367" spans="1:12" x14ac:dyDescent="0.35">
      <c r="A367" s="23" t="s">
        <v>218</v>
      </c>
      <c r="B367" s="23"/>
      <c r="C367" s="23">
        <f>IF(ISERR(Input!D564),0,(Input!D564))</f>
        <v>0</v>
      </c>
      <c r="D367" s="23" t="s">
        <v>74</v>
      </c>
      <c r="E367" s="23"/>
      <c r="F367" s="23" t="s">
        <v>222</v>
      </c>
      <c r="G367" s="23"/>
      <c r="H367" s="23">
        <f>IF(ISERR((C324-I323)*C367*(C347/C325)),0,((C324-I323)*C367*(C347/C325)))</f>
        <v>0</v>
      </c>
      <c r="I367" s="23" t="s">
        <v>75</v>
      </c>
      <c r="J367" s="23"/>
      <c r="L367" s="24"/>
    </row>
    <row r="368" spans="1:12" x14ac:dyDescent="0.35">
      <c r="A368" s="23" t="s">
        <v>219</v>
      </c>
      <c r="B368" s="23"/>
      <c r="C368" s="23">
        <f>IF(ISERR(Input!D566),0,(Input!D566))</f>
        <v>0</v>
      </c>
      <c r="D368" s="23" t="s">
        <v>74</v>
      </c>
      <c r="E368" s="24"/>
      <c r="F368" s="23" t="s">
        <v>223</v>
      </c>
      <c r="G368" s="23"/>
      <c r="H368" s="23">
        <f>IF(ISERR((C324-I323)*C368*(C348/C325)),0,((C324-I323)*C368*(C348/C325)))</f>
        <v>0</v>
      </c>
      <c r="I368" s="23" t="s">
        <v>75</v>
      </c>
      <c r="J368" s="23"/>
      <c r="L368" s="24"/>
    </row>
    <row r="369" spans="1:12" x14ac:dyDescent="0.35">
      <c r="A369" s="23" t="s">
        <v>220</v>
      </c>
      <c r="B369" s="23"/>
      <c r="C369" s="23">
        <f>IF(ISERR(Input!D568),0,(Input!D568))</f>
        <v>0</v>
      </c>
      <c r="D369" s="23" t="s">
        <v>74</v>
      </c>
      <c r="E369" s="24"/>
      <c r="F369" s="23" t="s">
        <v>224</v>
      </c>
      <c r="G369" s="23"/>
      <c r="H369" s="23">
        <f>IF(ISERR((C324-I323)*C369*(C349/C325)),0,((C324-I323)*C369*(C349/C325)))</f>
        <v>0</v>
      </c>
      <c r="I369" s="23" t="s">
        <v>75</v>
      </c>
      <c r="J369" s="23"/>
      <c r="L369" s="24"/>
    </row>
    <row r="370" spans="1:12" x14ac:dyDescent="0.35">
      <c r="A370" s="23" t="s">
        <v>221</v>
      </c>
      <c r="B370" s="23"/>
      <c r="C370" s="23">
        <f>IF(ISERR(Input!D570),0,(Input!D570))</f>
        <v>0</v>
      </c>
      <c r="D370" s="23" t="s">
        <v>74</v>
      </c>
      <c r="E370" s="23"/>
      <c r="F370" s="23" t="s">
        <v>225</v>
      </c>
      <c r="G370" s="23"/>
      <c r="H370" s="23">
        <f>IF((C370*C350)&lt;4000,C370*C350,(((((C370*C350))-2000)/2000)^0.5*2000)+2000)</f>
        <v>0</v>
      </c>
      <c r="I370" s="23" t="s">
        <v>75</v>
      </c>
      <c r="J370" s="23"/>
      <c r="L370" s="24"/>
    </row>
    <row r="371" spans="1:12" x14ac:dyDescent="0.35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L371" s="24"/>
    </row>
    <row r="372" spans="1:12" x14ac:dyDescent="0.35">
      <c r="A372" s="23"/>
      <c r="B372" s="23"/>
      <c r="C372" s="23"/>
      <c r="D372" s="23"/>
      <c r="E372" s="23"/>
      <c r="F372" s="44" t="s">
        <v>226</v>
      </c>
      <c r="G372" s="44"/>
      <c r="H372" s="44"/>
      <c r="I372" s="44">
        <f>SUM(H367:H370)</f>
        <v>0</v>
      </c>
      <c r="J372" s="44" t="s">
        <v>75</v>
      </c>
      <c r="L372" s="24"/>
    </row>
    <row r="373" spans="1:12" x14ac:dyDescent="0.35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L373" s="24"/>
    </row>
    <row r="374" spans="1:12" x14ac:dyDescent="0.35">
      <c r="A374" s="27"/>
      <c r="B374" s="27"/>
      <c r="C374" s="27"/>
      <c r="D374" s="32" t="s">
        <v>19</v>
      </c>
      <c r="E374" s="27"/>
      <c r="F374" s="27"/>
      <c r="G374" s="27"/>
      <c r="H374" s="27"/>
      <c r="I374" s="27"/>
      <c r="J374" s="27"/>
      <c r="L374" s="24"/>
    </row>
    <row r="375" spans="1:12" x14ac:dyDescent="0.35">
      <c r="A375" s="23" t="s">
        <v>20</v>
      </c>
      <c r="B375" s="23"/>
      <c r="C375" s="23">
        <f>(I325*J332)*0.0283</f>
        <v>0</v>
      </c>
      <c r="D375" s="23" t="s">
        <v>41</v>
      </c>
      <c r="E375" s="23"/>
      <c r="F375" s="23" t="s">
        <v>99</v>
      </c>
      <c r="G375" s="23"/>
      <c r="H375" s="23">
        <f>(H359*(1-(((1-C379)*(3-E332))/3)))</f>
        <v>0</v>
      </c>
      <c r="I375" s="23" t="s">
        <v>75</v>
      </c>
      <c r="J375" s="23"/>
      <c r="L375" s="24"/>
    </row>
    <row r="376" spans="1:12" x14ac:dyDescent="0.35">
      <c r="A376" s="23" t="s">
        <v>71</v>
      </c>
      <c r="B376" s="23"/>
      <c r="C376" s="28" t="e">
        <f>((0.318*C375*C353)/(((G353/100)*(C325/C348))^0.5*C360))^(3/8)</f>
        <v>#DIV/0!</v>
      </c>
      <c r="D376" s="23" t="s">
        <v>74</v>
      </c>
      <c r="E376" s="23"/>
      <c r="F376" s="23" t="s">
        <v>136</v>
      </c>
      <c r="G376" s="23"/>
      <c r="H376" s="23">
        <f>(H360*(1-(((1-C380)*(3-E332))/3)))</f>
        <v>0</v>
      </c>
      <c r="I376" s="23" t="s">
        <v>75</v>
      </c>
      <c r="J376" s="23"/>
      <c r="L376" s="24"/>
    </row>
    <row r="377" spans="1:12" x14ac:dyDescent="0.35">
      <c r="A377" s="23" t="s">
        <v>73</v>
      </c>
      <c r="B377" s="23"/>
      <c r="C377" s="23" t="e">
        <f>C360*(C376/C353)</f>
        <v>#DIV/0!</v>
      </c>
      <c r="D377" s="23" t="s">
        <v>74</v>
      </c>
      <c r="E377" s="23"/>
      <c r="F377" s="23" t="s">
        <v>107</v>
      </c>
      <c r="G377" s="23"/>
      <c r="H377" s="23">
        <f>(H361*(1-(((1-C380)*(3-E332))/3)))</f>
        <v>0</v>
      </c>
      <c r="I377" s="23" t="s">
        <v>75</v>
      </c>
      <c r="J377" s="23"/>
      <c r="L377" s="24"/>
    </row>
    <row r="378" spans="1:12" x14ac:dyDescent="0.35">
      <c r="A378" s="23"/>
      <c r="B378" s="23"/>
      <c r="C378" s="23"/>
      <c r="D378" s="23"/>
      <c r="E378" s="23"/>
      <c r="F378" s="23" t="s">
        <v>92</v>
      </c>
      <c r="G378" s="23"/>
      <c r="H378" s="23">
        <f>(H362*(1-(((1-C381)*(3-E332))/3)))</f>
        <v>0</v>
      </c>
      <c r="I378" s="23" t="s">
        <v>75</v>
      </c>
      <c r="J378" s="23"/>
      <c r="L378" s="24"/>
    </row>
    <row r="379" spans="1:12" x14ac:dyDescent="0.35">
      <c r="A379" s="23" t="s">
        <v>102</v>
      </c>
      <c r="B379" s="23"/>
      <c r="C379" s="23">
        <f>IF(ISERR(((C352-(C353-C376))/C352)^2),0.8,((C352-(C353-C376))/C352)^2)</f>
        <v>0.8</v>
      </c>
      <c r="D379" s="23"/>
      <c r="E379" s="23"/>
      <c r="F379" s="23"/>
      <c r="G379" s="23"/>
      <c r="H379" s="23"/>
      <c r="I379" s="23"/>
      <c r="J379" s="23"/>
      <c r="L379" s="24"/>
    </row>
    <row r="380" spans="1:12" x14ac:dyDescent="0.35">
      <c r="A380" s="23" t="s">
        <v>141</v>
      </c>
      <c r="B380" s="23"/>
      <c r="C380" s="23">
        <f>IF(ISERR(C377/C360),0.62,(C377/C360))</f>
        <v>0.62</v>
      </c>
      <c r="D380" s="23"/>
      <c r="E380" s="23"/>
      <c r="F380" s="44" t="s">
        <v>170</v>
      </c>
      <c r="G380" s="44"/>
      <c r="H380" s="44"/>
      <c r="I380" s="44">
        <f>SUM(H375:H378)</f>
        <v>0</v>
      </c>
      <c r="J380" s="44" t="s">
        <v>75</v>
      </c>
      <c r="L380" s="24"/>
    </row>
    <row r="381" spans="1:12" x14ac:dyDescent="0.35">
      <c r="A381" s="23" t="s">
        <v>94</v>
      </c>
      <c r="B381" s="23"/>
      <c r="C381" s="23">
        <v>1</v>
      </c>
      <c r="D381" s="23"/>
      <c r="E381" s="23"/>
      <c r="F381" s="23"/>
      <c r="G381" s="23"/>
      <c r="H381" s="23"/>
      <c r="I381" s="23"/>
      <c r="J381" s="23"/>
      <c r="L381" s="24"/>
    </row>
    <row r="382" spans="1:12" x14ac:dyDescent="0.35">
      <c r="A382" s="24"/>
      <c r="B382" s="23"/>
      <c r="C382" s="23"/>
      <c r="D382" s="23"/>
      <c r="E382" s="23"/>
      <c r="F382" s="23"/>
      <c r="G382" s="23"/>
      <c r="H382" s="23"/>
      <c r="I382" s="23"/>
      <c r="J382" s="23"/>
      <c r="L382" s="24"/>
    </row>
    <row r="383" spans="1:12" x14ac:dyDescent="0.35">
      <c r="A383" s="218" t="s">
        <v>245</v>
      </c>
      <c r="B383" s="27"/>
      <c r="C383" s="48"/>
      <c r="D383" s="48"/>
      <c r="E383" s="27"/>
      <c r="F383" s="48"/>
      <c r="G383" s="48"/>
      <c r="H383" s="48"/>
      <c r="I383" s="48"/>
      <c r="J383" s="27"/>
      <c r="L383" s="24"/>
    </row>
    <row r="384" spans="1:12" x14ac:dyDescent="0.35">
      <c r="A384" s="217" t="s">
        <v>238</v>
      </c>
      <c r="B384" s="24"/>
      <c r="C384" s="23">
        <f>Input!B464</f>
        <v>0</v>
      </c>
      <c r="D384" s="24"/>
      <c r="E384" s="23"/>
      <c r="F384" s="44" t="s">
        <v>145</v>
      </c>
      <c r="G384" s="23"/>
      <c r="H384" s="44">
        <f>((H367*(H347/100))+(H368*(H348/100))+(H369*(H349/100))+(H370*(H350/100)))*C384</f>
        <v>0</v>
      </c>
      <c r="I384" s="44" t="s">
        <v>75</v>
      </c>
      <c r="J384" s="23"/>
      <c r="L384" s="24"/>
    </row>
    <row r="385" spans="1:12" ht="16" thickBot="1" x14ac:dyDescent="0.4">
      <c r="A385" s="219" t="s">
        <v>239</v>
      </c>
      <c r="B385" s="71"/>
      <c r="C385" s="70">
        <f>Input!B465</f>
        <v>0</v>
      </c>
      <c r="D385" s="70"/>
      <c r="E385" s="70"/>
      <c r="F385" s="72" t="s">
        <v>134</v>
      </c>
      <c r="G385" s="70"/>
      <c r="H385" s="72">
        <f>IF(I364&gt;=I380,I380*C385,I364*C385)</f>
        <v>0</v>
      </c>
      <c r="I385" s="72" t="s">
        <v>75</v>
      </c>
      <c r="J385" s="70"/>
      <c r="L385" s="24"/>
    </row>
    <row r="386" spans="1:12" ht="16.5" thickTop="1" thickBot="1" x14ac:dyDescent="0.4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L386" s="24"/>
    </row>
    <row r="387" spans="1:12" x14ac:dyDescent="0.35">
      <c r="A387" s="46"/>
      <c r="B387" s="46"/>
      <c r="C387" s="46"/>
      <c r="D387" s="46" t="s">
        <v>159</v>
      </c>
      <c r="E387" s="46"/>
      <c r="F387" s="46"/>
      <c r="G387" s="46"/>
      <c r="H387" s="46"/>
      <c r="I387" s="46"/>
      <c r="J387" s="46"/>
      <c r="L387" s="24"/>
    </row>
    <row r="388" spans="1:12" x14ac:dyDescent="0.35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L388" s="24"/>
    </row>
    <row r="389" spans="1:12" x14ac:dyDescent="0.35">
      <c r="A389" s="23" t="s">
        <v>148</v>
      </c>
      <c r="B389" s="23"/>
      <c r="C389" s="23">
        <f>Input!E575</f>
        <v>0</v>
      </c>
      <c r="D389" s="23"/>
      <c r="E389" s="23"/>
      <c r="G389" s="23" t="s">
        <v>67</v>
      </c>
      <c r="H389" s="23"/>
      <c r="I389" s="23">
        <f>Input!E581</f>
        <v>0</v>
      </c>
      <c r="J389" s="23" t="s">
        <v>74</v>
      </c>
      <c r="L389" s="24"/>
    </row>
    <row r="390" spans="1:12" x14ac:dyDescent="0.35">
      <c r="A390" s="23" t="s">
        <v>68</v>
      </c>
      <c r="B390" s="23"/>
      <c r="C390" s="23">
        <f>Input!I574</f>
        <v>0</v>
      </c>
      <c r="D390" s="23" t="s">
        <v>74</v>
      </c>
      <c r="E390" s="23"/>
      <c r="G390" s="23" t="s">
        <v>88</v>
      </c>
      <c r="H390" s="23"/>
      <c r="I390" s="36">
        <f>IF(I389=0,0,(I389/C390)*100)</f>
        <v>0</v>
      </c>
      <c r="J390" s="23" t="s">
        <v>6</v>
      </c>
      <c r="L390" s="24"/>
    </row>
    <row r="391" spans="1:12" x14ac:dyDescent="0.35">
      <c r="A391" s="23" t="s">
        <v>69</v>
      </c>
      <c r="B391" s="23"/>
      <c r="C391" s="23">
        <f>Input!B674</f>
        <v>0</v>
      </c>
      <c r="D391" s="23" t="s">
        <v>74</v>
      </c>
      <c r="E391" s="23"/>
      <c r="G391" s="24" t="s">
        <v>54</v>
      </c>
      <c r="H391" s="24"/>
      <c r="I391" s="24">
        <f>Input!I581</f>
        <v>0</v>
      </c>
      <c r="J391" s="24" t="s">
        <v>80</v>
      </c>
      <c r="L391" s="24"/>
    </row>
    <row r="392" spans="1:12" x14ac:dyDescent="0.35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L392" s="24"/>
    </row>
    <row r="393" spans="1:12" x14ac:dyDescent="0.35">
      <c r="A393" s="216" t="s">
        <v>64</v>
      </c>
      <c r="B393" s="27"/>
      <c r="C393" s="55">
        <f>Input!E576</f>
        <v>0</v>
      </c>
      <c r="D393" s="27"/>
      <c r="E393" s="27"/>
      <c r="F393" s="27"/>
      <c r="G393" s="27"/>
      <c r="H393" s="27"/>
      <c r="I393" s="27"/>
      <c r="J393" s="27"/>
      <c r="L393" s="24"/>
    </row>
    <row r="394" spans="1:12" x14ac:dyDescent="0.35">
      <c r="A394" s="217" t="s">
        <v>243</v>
      </c>
      <c r="B394" s="23"/>
      <c r="C394" s="53">
        <f>Input!E577</f>
        <v>0</v>
      </c>
      <c r="D394" s="23"/>
      <c r="E394" s="23"/>
      <c r="F394" s="23"/>
      <c r="G394" s="23"/>
      <c r="H394" s="23"/>
      <c r="I394" s="23"/>
      <c r="J394" s="23"/>
      <c r="L394" s="24"/>
    </row>
    <row r="395" spans="1:12" x14ac:dyDescent="0.35">
      <c r="A395" s="23" t="s">
        <v>65</v>
      </c>
      <c r="B395" s="23"/>
      <c r="C395" s="53">
        <f>Input!E578</f>
        <v>0</v>
      </c>
      <c r="D395" s="23"/>
      <c r="E395" s="23"/>
      <c r="F395" s="23"/>
      <c r="G395" s="23"/>
      <c r="H395" s="23"/>
      <c r="I395" s="23"/>
      <c r="J395" s="23"/>
      <c r="L395" s="24"/>
    </row>
    <row r="396" spans="1:12" x14ac:dyDescent="0.35">
      <c r="A396" s="23" t="s">
        <v>70</v>
      </c>
      <c r="B396" s="23"/>
      <c r="C396" s="53">
        <f>Input!E579</f>
        <v>0</v>
      </c>
      <c r="D396" s="23"/>
      <c r="E396" s="23"/>
      <c r="F396" s="23"/>
      <c r="G396" s="23"/>
      <c r="H396" s="23"/>
      <c r="I396" s="23"/>
      <c r="J396" s="23"/>
      <c r="L396" s="24"/>
    </row>
    <row r="397" spans="1:12" x14ac:dyDescent="0.35">
      <c r="A397" s="217" t="s">
        <v>250</v>
      </c>
      <c r="B397" s="23"/>
      <c r="C397" s="53">
        <f>Input!E580</f>
        <v>0</v>
      </c>
      <c r="D397" s="23"/>
      <c r="E397" s="23"/>
      <c r="F397" s="23"/>
      <c r="G397" s="23"/>
      <c r="H397" s="23"/>
      <c r="I397" s="23"/>
      <c r="J397" s="23"/>
      <c r="L397" s="24"/>
    </row>
    <row r="398" spans="1:12" x14ac:dyDescent="0.35">
      <c r="A398" s="27" t="s">
        <v>146</v>
      </c>
      <c r="B398" s="27"/>
      <c r="C398" s="55"/>
      <c r="D398" s="27"/>
      <c r="E398" s="58">
        <f>Input!E585</f>
        <v>0</v>
      </c>
      <c r="F398" s="3"/>
      <c r="G398" s="27" t="s">
        <v>135</v>
      </c>
      <c r="H398" s="27"/>
      <c r="I398" s="27"/>
      <c r="J398" s="37">
        <f>Input!J585</f>
        <v>0</v>
      </c>
      <c r="L398" s="24"/>
    </row>
    <row r="399" spans="1:12" x14ac:dyDescent="0.35">
      <c r="A399" s="12" t="s">
        <v>7</v>
      </c>
      <c r="B399" s="23"/>
      <c r="C399" s="53"/>
      <c r="D399" s="23"/>
      <c r="E399" s="24"/>
      <c r="G399" s="12" t="s">
        <v>86</v>
      </c>
      <c r="H399" s="23"/>
      <c r="I399" s="23"/>
      <c r="J399" s="24"/>
      <c r="L399" s="24"/>
    </row>
    <row r="400" spans="1:12" x14ac:dyDescent="0.35">
      <c r="A400" s="12" t="s">
        <v>12</v>
      </c>
      <c r="B400" s="12"/>
      <c r="C400" s="53"/>
      <c r="D400" s="23"/>
      <c r="E400" s="23"/>
      <c r="G400" s="12" t="s">
        <v>39</v>
      </c>
      <c r="H400" s="23"/>
      <c r="I400" s="23"/>
      <c r="J400" s="23"/>
      <c r="L400" s="24"/>
    </row>
    <row r="401" spans="1:12" x14ac:dyDescent="0.35">
      <c r="A401" s="12" t="s">
        <v>14</v>
      </c>
      <c r="B401" s="12"/>
      <c r="C401" s="53"/>
      <c r="D401" s="23"/>
      <c r="E401" s="23"/>
      <c r="G401" s="12" t="s">
        <v>45</v>
      </c>
      <c r="H401" s="23"/>
      <c r="I401" s="23"/>
      <c r="J401" s="23"/>
      <c r="L401" s="24"/>
    </row>
    <row r="402" spans="1:12" x14ac:dyDescent="0.35">
      <c r="A402" s="12" t="s">
        <v>16</v>
      </c>
      <c r="B402" s="12"/>
      <c r="C402" s="53"/>
      <c r="D402" s="23"/>
      <c r="E402" s="23"/>
      <c r="G402" s="12" t="s">
        <v>81</v>
      </c>
      <c r="H402" s="23"/>
      <c r="I402" s="23"/>
      <c r="J402" s="23"/>
      <c r="L402" s="24"/>
    </row>
    <row r="403" spans="1:12" x14ac:dyDescent="0.35">
      <c r="A403" s="12" t="s">
        <v>5</v>
      </c>
      <c r="C403" s="53"/>
      <c r="D403" s="23"/>
      <c r="E403" s="23"/>
      <c r="F403" s="24"/>
      <c r="G403" s="23"/>
      <c r="H403" s="23"/>
      <c r="I403" s="23"/>
      <c r="J403" s="23"/>
      <c r="L403" s="24"/>
    </row>
    <row r="404" spans="1:12" x14ac:dyDescent="0.35">
      <c r="A404" s="27"/>
      <c r="B404" s="27"/>
      <c r="C404" s="55"/>
      <c r="D404" s="27"/>
      <c r="E404" s="27"/>
      <c r="F404" s="27"/>
      <c r="G404" s="27"/>
      <c r="H404" s="27"/>
      <c r="I404" s="27"/>
      <c r="J404" s="27"/>
      <c r="L404" s="24"/>
    </row>
    <row r="405" spans="1:12" ht="16" thickBot="1" x14ac:dyDescent="0.4">
      <c r="A405" s="68"/>
      <c r="B405" s="68"/>
      <c r="C405" s="68"/>
      <c r="D405" s="124" t="s">
        <v>203</v>
      </c>
      <c r="E405" s="68"/>
      <c r="F405" s="68"/>
      <c r="G405" s="68"/>
      <c r="H405" s="68"/>
      <c r="I405" s="67"/>
      <c r="J405" s="67"/>
      <c r="L405" s="24"/>
    </row>
    <row r="406" spans="1:12" x14ac:dyDescent="0.35">
      <c r="A406" s="147"/>
      <c r="B406" s="148" t="s">
        <v>144</v>
      </c>
      <c r="C406" s="148" t="s">
        <v>43</v>
      </c>
      <c r="D406" s="148" t="s">
        <v>91</v>
      </c>
      <c r="E406" s="148" t="s">
        <v>44</v>
      </c>
      <c r="F406" s="149" t="s">
        <v>147</v>
      </c>
      <c r="G406" s="150" t="s">
        <v>42</v>
      </c>
      <c r="H406" s="150" t="s">
        <v>149</v>
      </c>
      <c r="I406" s="155" t="s">
        <v>205</v>
      </c>
      <c r="J406" s="151" t="s">
        <v>38</v>
      </c>
      <c r="K406" s="66"/>
      <c r="L406" s="24"/>
    </row>
    <row r="407" spans="1:12" ht="16" thickBot="1" x14ac:dyDescent="0.4">
      <c r="A407" s="152"/>
      <c r="B407" s="153" t="str">
        <f>IF(Input!A584="","no","yes")</f>
        <v>no</v>
      </c>
      <c r="C407" s="153" t="str">
        <f>IF(Input!B584="","no","yes")</f>
        <v>no</v>
      </c>
      <c r="D407" s="153" t="str">
        <f>IF(Input!C584="","no","yes")</f>
        <v>no</v>
      </c>
      <c r="E407" s="153" t="str">
        <f>IF(Input!D584="","no","yes")</f>
        <v>no</v>
      </c>
      <c r="F407" s="153" t="str">
        <f>IF(Input!E584="","no","yes")</f>
        <v>no</v>
      </c>
      <c r="G407" s="153" t="str">
        <f>IF(Input!F584="","no","yes")</f>
        <v>no</v>
      </c>
      <c r="H407" s="153" t="str">
        <f>IF(Input!G584="","no","yes")</f>
        <v>no</v>
      </c>
      <c r="I407" s="153" t="str">
        <f>IF(Input!H584="","no","yes")</f>
        <v>no</v>
      </c>
      <c r="J407" s="154" t="str">
        <f>IF(Input!I584="","no","yes")</f>
        <v>no</v>
      </c>
      <c r="K407" s="66"/>
      <c r="L407" s="24"/>
    </row>
    <row r="408" spans="1:12" x14ac:dyDescent="0.35">
      <c r="A408" s="66"/>
      <c r="B408" s="66"/>
      <c r="C408" s="66"/>
      <c r="D408" s="66"/>
      <c r="E408" s="66"/>
      <c r="F408" s="66"/>
      <c r="G408" s="66"/>
      <c r="H408" s="66"/>
      <c r="I408" s="66"/>
      <c r="J408" s="66"/>
      <c r="L408" s="24"/>
    </row>
    <row r="409" spans="1:12" x14ac:dyDescent="0.35">
      <c r="A409" s="34"/>
      <c r="B409" s="34"/>
      <c r="C409" s="34"/>
      <c r="D409" s="48"/>
      <c r="E409" s="34"/>
      <c r="F409" s="48"/>
      <c r="G409" s="34"/>
      <c r="H409" s="48"/>
      <c r="I409" s="48"/>
      <c r="J409" s="48"/>
      <c r="L409" s="24"/>
    </row>
    <row r="410" spans="1:12" x14ac:dyDescent="0.35">
      <c r="A410" s="23"/>
      <c r="B410" s="23"/>
      <c r="C410" s="23"/>
      <c r="D410" s="44" t="s">
        <v>98</v>
      </c>
      <c r="E410" s="23"/>
      <c r="F410" s="23"/>
      <c r="G410" s="23"/>
      <c r="H410" s="23"/>
      <c r="I410" s="23"/>
      <c r="J410" s="23"/>
      <c r="L410" s="24"/>
    </row>
    <row r="411" spans="1:12" x14ac:dyDescent="0.35">
      <c r="A411" s="23"/>
      <c r="B411" s="31" t="s">
        <v>105</v>
      </c>
      <c r="C411" s="51">
        <f>IF(ISERR((+H425/I430)*100),0,((H425/I430)*100))</f>
        <v>0</v>
      </c>
      <c r="D411" s="31" t="s">
        <v>142</v>
      </c>
      <c r="E411" s="51">
        <f>IF(ISERR((+H426/I430)*100),0,((H426/I430)*100))</f>
        <v>0</v>
      </c>
      <c r="F411" s="31" t="s">
        <v>111</v>
      </c>
      <c r="G411" s="51">
        <f>IF(ISERR((+H427/I430)*100),0,((H427/I430)*100))</f>
        <v>0</v>
      </c>
      <c r="H411" s="31" t="s">
        <v>97</v>
      </c>
      <c r="I411" s="51">
        <f>IF(ISERR((+H428/I430)*100),0,((H428/I430)*100))</f>
        <v>0</v>
      </c>
      <c r="J411" s="23"/>
      <c r="L411" s="24"/>
    </row>
    <row r="412" spans="1:12" x14ac:dyDescent="0.35">
      <c r="A412" s="27"/>
      <c r="B412" s="27"/>
      <c r="C412" s="55"/>
      <c r="D412" s="27"/>
      <c r="E412" s="27"/>
      <c r="F412" s="27"/>
      <c r="G412" s="27"/>
      <c r="H412" s="27"/>
      <c r="I412" s="27"/>
      <c r="J412" s="27"/>
      <c r="L412" s="24"/>
    </row>
    <row r="413" spans="1:12" x14ac:dyDescent="0.35">
      <c r="A413" s="23" t="s">
        <v>104</v>
      </c>
      <c r="B413" s="23"/>
      <c r="C413" s="23">
        <f>Input!B676</f>
        <v>0</v>
      </c>
      <c r="D413" s="23" t="s">
        <v>74</v>
      </c>
      <c r="E413" s="23"/>
      <c r="F413" s="23" t="s">
        <v>103</v>
      </c>
      <c r="G413" s="23"/>
      <c r="H413" s="23">
        <f>IF(ISERR(Input!I676),0,(Input!I676))</f>
        <v>0</v>
      </c>
      <c r="I413" s="23"/>
      <c r="J413" s="23"/>
      <c r="L413" s="24"/>
    </row>
    <row r="414" spans="1:12" x14ac:dyDescent="0.35">
      <c r="A414" s="23" t="s">
        <v>139</v>
      </c>
      <c r="B414" s="23"/>
      <c r="C414" s="23">
        <f>Input!B678</f>
        <v>0</v>
      </c>
      <c r="D414" s="23" t="s">
        <v>74</v>
      </c>
      <c r="E414" s="23"/>
      <c r="F414" s="23" t="s">
        <v>138</v>
      </c>
      <c r="G414" s="23"/>
      <c r="H414" s="23">
        <f>IF(ISERR(Input!I678),0,(Input!I678))</f>
        <v>0</v>
      </c>
      <c r="I414" s="23"/>
      <c r="J414" s="23"/>
      <c r="L414" s="24"/>
    </row>
    <row r="415" spans="1:12" x14ac:dyDescent="0.35">
      <c r="A415" s="23" t="s">
        <v>110</v>
      </c>
      <c r="B415" s="23"/>
      <c r="C415" s="23">
        <f>Input!B680</f>
        <v>0</v>
      </c>
      <c r="D415" s="23" t="s">
        <v>74</v>
      </c>
      <c r="E415" s="23"/>
      <c r="F415" s="23" t="s">
        <v>109</v>
      </c>
      <c r="G415" s="23"/>
      <c r="H415" s="23">
        <f>IF(ISERR(Input!I680),0,(Input!I680))</f>
        <v>0</v>
      </c>
      <c r="I415" s="23"/>
      <c r="J415" s="23"/>
      <c r="L415" s="24"/>
    </row>
    <row r="416" spans="1:12" x14ac:dyDescent="0.35">
      <c r="A416" s="23" t="s">
        <v>96</v>
      </c>
      <c r="B416" s="23"/>
      <c r="C416" s="23">
        <f>Input!B682</f>
        <v>0</v>
      </c>
      <c r="D416" s="23" t="s">
        <v>74</v>
      </c>
      <c r="E416" s="23"/>
      <c r="F416" s="23" t="s">
        <v>95</v>
      </c>
      <c r="G416" s="23"/>
      <c r="H416" s="23">
        <f>IF(ISERR(Input!I682),0,(Input!I682))</f>
        <v>0</v>
      </c>
      <c r="I416" s="23"/>
      <c r="J416" s="23"/>
      <c r="L416" s="24"/>
    </row>
    <row r="417" spans="1:12" x14ac:dyDescent="0.35">
      <c r="A417" s="23"/>
      <c r="B417" s="23"/>
      <c r="C417" s="53"/>
      <c r="D417" s="23"/>
      <c r="E417" s="23"/>
      <c r="F417" s="23"/>
      <c r="G417" s="23"/>
      <c r="H417" s="23"/>
      <c r="I417" s="23"/>
      <c r="J417" s="23"/>
      <c r="L417" s="24"/>
    </row>
    <row r="418" spans="1:12" x14ac:dyDescent="0.35">
      <c r="A418" s="23" t="s">
        <v>26</v>
      </c>
      <c r="B418" s="23"/>
      <c r="C418" s="23">
        <f>IF(ISERR(Input!E676),0,(Input!E676))</f>
        <v>0</v>
      </c>
      <c r="D418" s="23" t="s">
        <v>74</v>
      </c>
      <c r="E418" s="23"/>
      <c r="F418" s="23" t="s">
        <v>56</v>
      </c>
      <c r="G418" s="23" t="str">
        <f>IF(ISERR(Input!#REF!),"",Input!#REF!)</f>
        <v/>
      </c>
      <c r="H418" s="23" t="s">
        <v>41</v>
      </c>
      <c r="I418" s="23"/>
      <c r="J418" s="23"/>
      <c r="L418" s="24"/>
    </row>
    <row r="419" spans="1:12" x14ac:dyDescent="0.35">
      <c r="A419" s="23" t="s">
        <v>30</v>
      </c>
      <c r="B419" s="23"/>
      <c r="C419" s="23">
        <f>IF(ISERR(Input!E678),0,(Input!E678))</f>
        <v>0</v>
      </c>
      <c r="D419" s="23" t="s">
        <v>74</v>
      </c>
      <c r="E419" s="23"/>
      <c r="F419" s="23" t="s">
        <v>23</v>
      </c>
      <c r="G419" s="23" t="e">
        <f>Input!F674*100</f>
        <v>#DIV/0!</v>
      </c>
      <c r="H419" s="23" t="s">
        <v>6</v>
      </c>
      <c r="I419" s="24"/>
      <c r="J419" s="23"/>
      <c r="L419" s="24"/>
    </row>
    <row r="420" spans="1:12" x14ac:dyDescent="0.35">
      <c r="A420" s="23" t="s">
        <v>28</v>
      </c>
      <c r="B420" s="23"/>
      <c r="C420" s="23">
        <f>IF(ISERR(Input!E680),0,(Input!E680))</f>
        <v>0</v>
      </c>
      <c r="D420" s="23" t="s">
        <v>74</v>
      </c>
      <c r="E420" s="23"/>
      <c r="F420" s="23" t="s">
        <v>32</v>
      </c>
      <c r="G420" s="36">
        <f>Input!B579</f>
        <v>0</v>
      </c>
      <c r="H420" s="23" t="s">
        <v>10</v>
      </c>
      <c r="I420" s="23"/>
      <c r="J420" s="23"/>
      <c r="L420" s="24"/>
    </row>
    <row r="421" spans="1:12" x14ac:dyDescent="0.35">
      <c r="A421" s="23" t="s">
        <v>24</v>
      </c>
      <c r="B421" s="23"/>
      <c r="C421" s="23">
        <f>IF(ISERR(Input!E682),0,(Input!E682))</f>
        <v>0</v>
      </c>
      <c r="D421" s="23" t="s">
        <v>74</v>
      </c>
      <c r="E421" s="23"/>
      <c r="F421" s="23"/>
      <c r="G421" s="36"/>
      <c r="H421" s="23"/>
      <c r="I421" s="23"/>
      <c r="J421" s="23"/>
      <c r="L421" s="24"/>
    </row>
    <row r="422" spans="1:12" x14ac:dyDescent="0.35">
      <c r="A422" s="23"/>
      <c r="B422" s="23"/>
      <c r="C422" s="53"/>
      <c r="D422" s="23"/>
      <c r="E422" s="23"/>
      <c r="F422" s="23"/>
      <c r="G422" s="23"/>
      <c r="H422" s="23"/>
      <c r="I422" s="23"/>
      <c r="J422" s="23"/>
      <c r="L422" s="24"/>
    </row>
    <row r="423" spans="1:12" x14ac:dyDescent="0.35">
      <c r="A423" s="44" t="s">
        <v>151</v>
      </c>
      <c r="B423" s="23"/>
      <c r="C423" s="31" t="s">
        <v>36</v>
      </c>
      <c r="D423" s="51">
        <f>IF(ISERR(Input!G674),0,(Input!G674))</f>
        <v>0</v>
      </c>
      <c r="E423" s="31" t="s">
        <v>260</v>
      </c>
      <c r="F423" s="51">
        <f>IF(ISERR(Input!H674),0,(Input!H674))</f>
        <v>0</v>
      </c>
      <c r="G423" s="31" t="s">
        <v>60</v>
      </c>
      <c r="H423" s="51">
        <f>IF(ISERR(Input!I674),0,(Input!I674))</f>
        <v>0</v>
      </c>
      <c r="I423" s="31" t="s">
        <v>267</v>
      </c>
      <c r="J423" s="51">
        <f>IF(ISERR(Input!J674),0,(Input!J674))</f>
        <v>0</v>
      </c>
      <c r="L423" s="24"/>
    </row>
    <row r="424" spans="1:12" x14ac:dyDescent="0.35">
      <c r="A424" s="48"/>
      <c r="B424" s="48"/>
      <c r="C424" s="48"/>
      <c r="D424" s="34" t="s">
        <v>3</v>
      </c>
      <c r="E424" s="48"/>
      <c r="F424" s="48"/>
      <c r="G424" s="48"/>
      <c r="H424" s="48"/>
      <c r="I424" s="48"/>
      <c r="J424" s="48"/>
      <c r="L424" s="24"/>
    </row>
    <row r="425" spans="1:12" x14ac:dyDescent="0.35">
      <c r="A425" s="23" t="s">
        <v>27</v>
      </c>
      <c r="B425" s="23"/>
      <c r="C425" s="23">
        <f>IF(ISERR(Input!C676),0,(Input!C676))</f>
        <v>0</v>
      </c>
      <c r="D425" s="23" t="s">
        <v>74</v>
      </c>
      <c r="E425" s="24"/>
      <c r="F425" s="23" t="s">
        <v>100</v>
      </c>
      <c r="G425" s="23"/>
      <c r="H425" s="23">
        <f>IF(ISERR((C390-I389)*C425*(C413/C391)),0,((C390-I389)*C425*(C413/C391)))</f>
        <v>0</v>
      </c>
      <c r="I425" s="23" t="s">
        <v>75</v>
      </c>
      <c r="J425" s="23"/>
      <c r="L425" s="24"/>
    </row>
    <row r="426" spans="1:12" x14ac:dyDescent="0.35">
      <c r="A426" s="23" t="s">
        <v>31</v>
      </c>
      <c r="B426" s="23"/>
      <c r="C426" s="23">
        <f>IF(ISERR(Input!C678),0,(Input!C678))</f>
        <v>0</v>
      </c>
      <c r="D426" s="23" t="s">
        <v>74</v>
      </c>
      <c r="E426" s="24"/>
      <c r="F426" s="23" t="s">
        <v>137</v>
      </c>
      <c r="G426" s="23"/>
      <c r="H426" s="23">
        <f>IF(ISERR((C390-I389)*C426*(C414/C391)),0,((C390-I389)*C426*(C414/C391)))</f>
        <v>0</v>
      </c>
      <c r="I426" s="23" t="s">
        <v>75</v>
      </c>
      <c r="J426" s="23"/>
      <c r="L426" s="24"/>
    </row>
    <row r="427" spans="1:12" x14ac:dyDescent="0.35">
      <c r="A427" s="23" t="s">
        <v>29</v>
      </c>
      <c r="B427" s="23"/>
      <c r="C427" s="23">
        <f>IF(ISERR(Input!C680),0,(Input!C680))</f>
        <v>0</v>
      </c>
      <c r="D427" s="23" t="s">
        <v>74</v>
      </c>
      <c r="E427" s="24"/>
      <c r="F427" s="23" t="s">
        <v>108</v>
      </c>
      <c r="G427" s="23"/>
      <c r="H427" s="23">
        <f>IF(ISERR((C390-I389)*C427*(C415/C391)),0,((C390-I389)*C427*(C415/C391)))</f>
        <v>0</v>
      </c>
      <c r="I427" s="23" t="s">
        <v>75</v>
      </c>
      <c r="J427" s="23"/>
      <c r="L427" s="24"/>
    </row>
    <row r="428" spans="1:12" x14ac:dyDescent="0.35">
      <c r="A428" s="23" t="s">
        <v>25</v>
      </c>
      <c r="B428" s="23"/>
      <c r="C428" s="23">
        <f>IF(ISERR(Input!C682),0,(Input!C682))</f>
        <v>0</v>
      </c>
      <c r="D428" s="23" t="s">
        <v>74</v>
      </c>
      <c r="E428" s="24"/>
      <c r="F428" s="23" t="s">
        <v>93</v>
      </c>
      <c r="G428" s="23"/>
      <c r="H428" s="23">
        <f>IF((C428*C416)&lt;4000,C428*C416,(((((C428*C416)-2000)/2000)^0.5*2000)+2000))</f>
        <v>0</v>
      </c>
      <c r="I428" s="23" t="s">
        <v>75</v>
      </c>
      <c r="J428" s="23"/>
      <c r="L428" s="24"/>
    </row>
    <row r="429" spans="1:12" x14ac:dyDescent="0.35">
      <c r="A429" s="24"/>
      <c r="B429" s="24"/>
      <c r="C429" s="24"/>
      <c r="D429" s="24"/>
      <c r="E429" s="23"/>
      <c r="F429" s="23"/>
      <c r="G429" s="23"/>
      <c r="H429" s="23"/>
      <c r="I429" s="23"/>
      <c r="J429" s="23"/>
      <c r="L429" s="24"/>
    </row>
    <row r="430" spans="1:12" x14ac:dyDescent="0.35">
      <c r="A430" s="24"/>
      <c r="B430" s="24"/>
      <c r="C430" s="24"/>
      <c r="D430" s="24"/>
      <c r="E430" s="23"/>
      <c r="F430" s="44" t="s">
        <v>173</v>
      </c>
      <c r="G430" s="44"/>
      <c r="H430" s="44"/>
      <c r="I430" s="44">
        <f>SUM(H425:H428)</f>
        <v>0</v>
      </c>
      <c r="J430" s="44" t="s">
        <v>75</v>
      </c>
      <c r="L430" s="24"/>
    </row>
    <row r="431" spans="1:12" x14ac:dyDescent="0.35">
      <c r="A431" s="24"/>
      <c r="B431" s="24"/>
      <c r="C431" s="24"/>
      <c r="D431" s="24"/>
      <c r="E431" s="23"/>
      <c r="F431" s="24"/>
      <c r="G431" s="24"/>
      <c r="H431" s="24"/>
      <c r="I431" s="24"/>
      <c r="J431" s="24"/>
      <c r="L431" s="24"/>
    </row>
    <row r="432" spans="1:12" x14ac:dyDescent="0.35">
      <c r="A432" s="48"/>
      <c r="B432" s="48"/>
      <c r="C432" s="48"/>
      <c r="D432" s="34" t="s">
        <v>229</v>
      </c>
      <c r="E432" s="48"/>
      <c r="F432" s="48"/>
      <c r="G432" s="48"/>
      <c r="H432" s="48"/>
      <c r="I432" s="48"/>
      <c r="J432" s="48"/>
      <c r="L432" s="24"/>
    </row>
    <row r="433" spans="1:12" x14ac:dyDescent="0.35">
      <c r="A433" s="23" t="s">
        <v>218</v>
      </c>
      <c r="B433" s="23"/>
      <c r="C433" s="23">
        <f>IF(ISERR(Input!D676),0,(Input!D676))</f>
        <v>0</v>
      </c>
      <c r="D433" s="23" t="s">
        <v>74</v>
      </c>
      <c r="E433" s="24"/>
      <c r="F433" s="23" t="s">
        <v>222</v>
      </c>
      <c r="G433" s="23"/>
      <c r="H433" s="23">
        <f>IF(ISERR((C390-I389)*C433*(C413/C391)),0,((C390-I389)*C433*(C413/C391)))</f>
        <v>0</v>
      </c>
      <c r="I433" s="23" t="s">
        <v>75</v>
      </c>
      <c r="J433" s="23"/>
      <c r="L433" s="24"/>
    </row>
    <row r="434" spans="1:12" x14ac:dyDescent="0.35">
      <c r="A434" s="23" t="s">
        <v>219</v>
      </c>
      <c r="B434" s="23"/>
      <c r="C434" s="23">
        <f>IF(ISERR(Input!D678),0,(Input!D678))</f>
        <v>0</v>
      </c>
      <c r="D434" s="23" t="s">
        <v>74</v>
      </c>
      <c r="E434" s="24"/>
      <c r="F434" s="23" t="s">
        <v>223</v>
      </c>
      <c r="G434" s="23"/>
      <c r="H434" s="23">
        <f>IF(ISERR((C390-I389)*C434*(C414/C391)),0,((C390-I389)*C434*(C414/C391)))</f>
        <v>0</v>
      </c>
      <c r="I434" s="23" t="s">
        <v>75</v>
      </c>
      <c r="J434" s="23"/>
      <c r="L434" s="24"/>
    </row>
    <row r="435" spans="1:12" x14ac:dyDescent="0.35">
      <c r="A435" s="23" t="s">
        <v>220</v>
      </c>
      <c r="B435" s="23"/>
      <c r="C435" s="23">
        <f>IF(ISERR(Input!D680),0,(Input!D680))</f>
        <v>0</v>
      </c>
      <c r="D435" s="23" t="s">
        <v>74</v>
      </c>
      <c r="E435" s="24"/>
      <c r="F435" s="23" t="s">
        <v>224</v>
      </c>
      <c r="G435" s="23"/>
      <c r="H435" s="23">
        <f>IF(ISERR((C390-I389)*C435*(C415/C391)),0,((C390-I389)*C435*(C415/C391)))</f>
        <v>0</v>
      </c>
      <c r="I435" s="23" t="s">
        <v>75</v>
      </c>
      <c r="J435" s="23"/>
      <c r="L435" s="24"/>
    </row>
    <row r="436" spans="1:12" x14ac:dyDescent="0.35">
      <c r="A436" s="23" t="s">
        <v>221</v>
      </c>
      <c r="B436" s="23"/>
      <c r="C436" s="23">
        <f>IF(ISERR(Input!D682),0,(Input!D682))</f>
        <v>0</v>
      </c>
      <c r="D436" s="23" t="s">
        <v>74</v>
      </c>
      <c r="E436" s="24"/>
      <c r="F436" s="23" t="s">
        <v>225</v>
      </c>
      <c r="G436" s="23"/>
      <c r="H436" s="23">
        <f>IF((C436*C416)&lt;4000,C436*C416,(((((C436*C416))-2000)/2000)^0.5*2000)+2000)</f>
        <v>0</v>
      </c>
      <c r="I436" s="23" t="s">
        <v>75</v>
      </c>
      <c r="J436" s="23"/>
      <c r="L436" s="24"/>
    </row>
    <row r="437" spans="1:12" x14ac:dyDescent="0.35">
      <c r="A437" s="24"/>
      <c r="B437" s="24"/>
      <c r="C437" s="24"/>
      <c r="D437" s="24"/>
      <c r="E437" s="24"/>
      <c r="F437" s="23"/>
      <c r="G437" s="23"/>
      <c r="H437" s="23"/>
      <c r="I437" s="23"/>
      <c r="J437" s="23"/>
      <c r="L437" s="24"/>
    </row>
    <row r="438" spans="1:12" x14ac:dyDescent="0.35">
      <c r="A438" s="24"/>
      <c r="B438" s="24"/>
      <c r="C438" s="24"/>
      <c r="D438" s="24"/>
      <c r="E438" s="24"/>
      <c r="F438" s="44" t="s">
        <v>226</v>
      </c>
      <c r="G438" s="44"/>
      <c r="H438" s="44"/>
      <c r="I438" s="44">
        <f>SUM(H433:H436)</f>
        <v>0</v>
      </c>
      <c r="J438" s="44" t="s">
        <v>75</v>
      </c>
      <c r="L438" s="24"/>
    </row>
    <row r="439" spans="1:12" x14ac:dyDescent="0.35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L439" s="24"/>
    </row>
    <row r="440" spans="1:12" x14ac:dyDescent="0.35">
      <c r="A440" s="48"/>
      <c r="B440" s="48"/>
      <c r="C440" s="48"/>
      <c r="D440" s="34" t="s">
        <v>19</v>
      </c>
      <c r="E440" s="48"/>
      <c r="F440" s="48"/>
      <c r="G440" s="48"/>
      <c r="H440" s="48"/>
      <c r="I440" s="48"/>
      <c r="J440" s="48"/>
      <c r="L440" s="24"/>
    </row>
    <row r="441" spans="1:12" x14ac:dyDescent="0.35">
      <c r="A441" s="24" t="s">
        <v>20</v>
      </c>
      <c r="B441" s="24"/>
      <c r="C441" s="28">
        <f>(I391*J398)*0.0283</f>
        <v>0</v>
      </c>
      <c r="D441" s="24" t="s">
        <v>41</v>
      </c>
      <c r="E441" s="24"/>
      <c r="F441" s="23" t="s">
        <v>99</v>
      </c>
      <c r="G441" s="24"/>
      <c r="H441" s="23">
        <f>(H425*(1-(((1-C445)*(3-E398))/3)))</f>
        <v>0</v>
      </c>
      <c r="I441" s="23" t="s">
        <v>75</v>
      </c>
      <c r="J441" s="24"/>
      <c r="L441" s="24"/>
    </row>
    <row r="442" spans="1:12" x14ac:dyDescent="0.35">
      <c r="A442" s="24" t="s">
        <v>71</v>
      </c>
      <c r="B442" s="24"/>
      <c r="C442" s="28" t="e">
        <f>((0.318*C441*C419)/(((G419/100)*(C391/C414))^0.5*C426))^(3/8)</f>
        <v>#DIV/0!</v>
      </c>
      <c r="D442" s="24" t="s">
        <v>74</v>
      </c>
      <c r="E442" s="24"/>
      <c r="F442" s="23" t="s">
        <v>136</v>
      </c>
      <c r="G442" s="24"/>
      <c r="H442" s="23">
        <f>(H426*(1-(((1-C446)*(3-E398))/3)))</f>
        <v>0</v>
      </c>
      <c r="I442" s="23" t="s">
        <v>75</v>
      </c>
      <c r="J442" s="24"/>
      <c r="L442" s="24"/>
    </row>
    <row r="443" spans="1:12" x14ac:dyDescent="0.35">
      <c r="A443" s="24" t="s">
        <v>73</v>
      </c>
      <c r="B443" s="24"/>
      <c r="C443" s="23" t="e">
        <f>C426*(C442/C419)</f>
        <v>#DIV/0!</v>
      </c>
      <c r="D443" s="24" t="s">
        <v>74</v>
      </c>
      <c r="E443" s="24"/>
      <c r="F443" s="23" t="s">
        <v>107</v>
      </c>
      <c r="G443" s="24"/>
      <c r="H443" s="23">
        <f>(H427*(1-(((1-C446)*(3-E398))/3)))</f>
        <v>0</v>
      </c>
      <c r="I443" s="23" t="s">
        <v>75</v>
      </c>
      <c r="J443" s="24"/>
      <c r="L443" s="24"/>
    </row>
    <row r="444" spans="1:12" x14ac:dyDescent="0.35">
      <c r="A444" s="24"/>
      <c r="B444" s="24"/>
      <c r="C444" s="23"/>
      <c r="D444" s="24"/>
      <c r="E444" s="24"/>
      <c r="F444" s="23" t="s">
        <v>92</v>
      </c>
      <c r="G444" s="24"/>
      <c r="H444" s="23">
        <f>(H428*(1-(((1-C447)*(3-E398))/3)))</f>
        <v>0</v>
      </c>
      <c r="I444" s="23" t="s">
        <v>75</v>
      </c>
      <c r="J444" s="24"/>
      <c r="L444" s="24"/>
    </row>
    <row r="445" spans="1:12" x14ac:dyDescent="0.35">
      <c r="A445" s="24" t="s">
        <v>102</v>
      </c>
      <c r="B445" s="24"/>
      <c r="C445" s="23">
        <f>IF(ISERR(((C418-(C419-C442))/C418)^2),0.8,((C418-(C419-C442))/C418)^2)</f>
        <v>0.8</v>
      </c>
      <c r="D445" s="24"/>
      <c r="E445" s="24"/>
      <c r="F445" s="24"/>
      <c r="G445" s="24"/>
      <c r="H445" s="23"/>
      <c r="I445" s="23"/>
      <c r="J445" s="24"/>
      <c r="L445" s="24"/>
    </row>
    <row r="446" spans="1:12" x14ac:dyDescent="0.35">
      <c r="A446" s="24" t="s">
        <v>141</v>
      </c>
      <c r="B446" s="24"/>
      <c r="C446" s="23">
        <f>IF(ISERR(C443/C426),0.62,(C443/C426))</f>
        <v>0.62</v>
      </c>
      <c r="D446" s="24"/>
      <c r="E446" s="24"/>
      <c r="F446" s="45" t="s">
        <v>171</v>
      </c>
      <c r="G446" s="45"/>
      <c r="H446" s="44"/>
      <c r="I446" s="44">
        <f>SUM(H441:H444)</f>
        <v>0</v>
      </c>
      <c r="J446" s="45" t="s">
        <v>75</v>
      </c>
      <c r="L446" s="24"/>
    </row>
    <row r="447" spans="1:12" x14ac:dyDescent="0.35">
      <c r="A447" s="24" t="s">
        <v>94</v>
      </c>
      <c r="B447" s="24"/>
      <c r="C447" s="23">
        <v>1</v>
      </c>
      <c r="D447" s="24"/>
      <c r="E447" s="24"/>
      <c r="F447" s="24"/>
      <c r="G447" s="24"/>
      <c r="H447" s="24"/>
      <c r="I447" s="24"/>
      <c r="J447" s="24"/>
      <c r="L447" s="24"/>
    </row>
    <row r="448" spans="1:12" x14ac:dyDescent="0.35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L448" s="24"/>
    </row>
    <row r="449" spans="1:12" x14ac:dyDescent="0.35">
      <c r="A449" s="218" t="s">
        <v>245</v>
      </c>
      <c r="B449" s="27"/>
      <c r="C449" s="48"/>
      <c r="D449" s="48"/>
      <c r="E449" s="27"/>
      <c r="F449" s="48"/>
      <c r="G449" s="48"/>
      <c r="H449" s="48"/>
      <c r="I449" s="48"/>
      <c r="J449" s="27"/>
      <c r="L449" s="24"/>
    </row>
    <row r="450" spans="1:12" x14ac:dyDescent="0.35">
      <c r="A450" s="217" t="s">
        <v>238</v>
      </c>
      <c r="B450" s="24"/>
      <c r="C450" s="23">
        <f>Input!B576</f>
        <v>0</v>
      </c>
      <c r="D450" s="24"/>
      <c r="E450" s="23"/>
      <c r="F450" s="44" t="s">
        <v>145</v>
      </c>
      <c r="G450" s="44"/>
      <c r="H450" s="44">
        <f>((H433*(H413/100))+(H434*(H414/100))+(H435*(H415/100))+(H436*(H416/100)))*C450</f>
        <v>0</v>
      </c>
      <c r="I450" s="44" t="s">
        <v>75</v>
      </c>
      <c r="J450" s="23"/>
      <c r="L450" s="24"/>
    </row>
    <row r="451" spans="1:12" ht="16" thickBot="1" x14ac:dyDescent="0.4">
      <c r="A451" s="219" t="s">
        <v>239</v>
      </c>
      <c r="B451" s="71"/>
      <c r="C451" s="70">
        <f>Input!B577</f>
        <v>0</v>
      </c>
      <c r="D451" s="70"/>
      <c r="E451" s="70"/>
      <c r="F451" s="72" t="s">
        <v>134</v>
      </c>
      <c r="G451" s="72"/>
      <c r="H451" s="72">
        <f>IF(I430&gt;=I446,I446*C451,I430*C451)</f>
        <v>0</v>
      </c>
      <c r="I451" s="72" t="s">
        <v>75</v>
      </c>
      <c r="J451" s="70"/>
      <c r="L451" s="24"/>
    </row>
    <row r="452" spans="1:12" ht="16.5" thickTop="1" thickBot="1" x14ac:dyDescent="0.4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L452" s="24"/>
    </row>
    <row r="453" spans="1:12" x14ac:dyDescent="0.35">
      <c r="A453" s="46"/>
      <c r="B453" s="46"/>
      <c r="C453" s="46"/>
      <c r="D453" s="46" t="s">
        <v>160</v>
      </c>
      <c r="E453" s="46"/>
      <c r="F453" s="46"/>
      <c r="G453" s="46"/>
      <c r="H453" s="46"/>
      <c r="I453" s="46"/>
      <c r="J453" s="46"/>
      <c r="L453" s="24"/>
    </row>
    <row r="454" spans="1:12" x14ac:dyDescent="0.35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L454" s="24"/>
    </row>
    <row r="455" spans="1:12" x14ac:dyDescent="0.35">
      <c r="A455" s="23" t="s">
        <v>148</v>
      </c>
      <c r="B455" s="23"/>
      <c r="C455" s="23">
        <f>Input!E687</f>
        <v>0</v>
      </c>
      <c r="D455" s="23"/>
      <c r="E455" s="23"/>
      <c r="G455" s="23" t="s">
        <v>67</v>
      </c>
      <c r="H455" s="23"/>
      <c r="I455" s="23">
        <f>Input!E693</f>
        <v>0</v>
      </c>
      <c r="J455" s="23" t="s">
        <v>74</v>
      </c>
      <c r="L455" s="24"/>
    </row>
    <row r="456" spans="1:12" x14ac:dyDescent="0.35">
      <c r="A456" s="23" t="s">
        <v>68</v>
      </c>
      <c r="B456" s="23"/>
      <c r="C456" s="23">
        <f>Input!I686</f>
        <v>0</v>
      </c>
      <c r="D456" s="23" t="s">
        <v>74</v>
      </c>
      <c r="E456" s="23"/>
      <c r="G456" s="23" t="s">
        <v>88</v>
      </c>
      <c r="H456" s="23"/>
      <c r="I456" s="36">
        <f>IF(I455=0,0,(I455/C456)*100)</f>
        <v>0</v>
      </c>
      <c r="J456" s="23" t="s">
        <v>6</v>
      </c>
      <c r="L456" s="24"/>
    </row>
    <row r="457" spans="1:12" x14ac:dyDescent="0.35">
      <c r="A457" s="23" t="s">
        <v>69</v>
      </c>
      <c r="B457" s="23"/>
      <c r="C457" s="23">
        <f>Input!B786</f>
        <v>0</v>
      </c>
      <c r="D457" s="23" t="s">
        <v>74</v>
      </c>
      <c r="E457" s="23"/>
      <c r="G457" s="24" t="s">
        <v>54</v>
      </c>
      <c r="H457" s="24"/>
      <c r="I457" s="24">
        <f>Input!I693</f>
        <v>0</v>
      </c>
      <c r="J457" s="24" t="s">
        <v>80</v>
      </c>
      <c r="L457" s="24"/>
    </row>
    <row r="458" spans="1:12" x14ac:dyDescent="0.35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L458" s="24"/>
    </row>
    <row r="459" spans="1:12" x14ac:dyDescent="0.35">
      <c r="A459" s="216" t="s">
        <v>64</v>
      </c>
      <c r="B459" s="27"/>
      <c r="C459" s="55">
        <f>Input!E688</f>
        <v>0</v>
      </c>
      <c r="D459" s="27"/>
      <c r="E459" s="27"/>
      <c r="F459" s="27"/>
      <c r="G459" s="27"/>
      <c r="H459" s="27"/>
      <c r="I459" s="27"/>
      <c r="J459" s="27"/>
      <c r="L459" s="24"/>
    </row>
    <row r="460" spans="1:12" x14ac:dyDescent="0.35">
      <c r="A460" s="217" t="s">
        <v>243</v>
      </c>
      <c r="B460" s="23"/>
      <c r="C460" s="53">
        <f>Input!E689</f>
        <v>0</v>
      </c>
      <c r="D460" s="23"/>
      <c r="E460" s="23"/>
      <c r="F460" s="23"/>
      <c r="G460" s="23"/>
      <c r="H460" s="23"/>
      <c r="I460" s="23"/>
      <c r="J460" s="23"/>
      <c r="L460" s="24"/>
    </row>
    <row r="461" spans="1:12" x14ac:dyDescent="0.35">
      <c r="A461" s="23" t="s">
        <v>65</v>
      </c>
      <c r="B461" s="23"/>
      <c r="C461" s="53">
        <f>Input!E690</f>
        <v>0</v>
      </c>
      <c r="D461" s="23"/>
      <c r="E461" s="23"/>
      <c r="F461" s="23"/>
      <c r="G461" s="23"/>
      <c r="H461" s="23"/>
      <c r="I461" s="23"/>
      <c r="J461" s="23"/>
      <c r="L461" s="24"/>
    </row>
    <row r="462" spans="1:12" x14ac:dyDescent="0.35">
      <c r="A462" s="23" t="s">
        <v>70</v>
      </c>
      <c r="B462" s="23"/>
      <c r="C462" s="53">
        <f>Input!E691</f>
        <v>0</v>
      </c>
      <c r="D462" s="23"/>
      <c r="E462" s="23"/>
      <c r="F462" s="23"/>
      <c r="G462" s="23"/>
      <c r="H462" s="23"/>
      <c r="I462" s="23"/>
      <c r="J462" s="23"/>
      <c r="L462" s="24"/>
    </row>
    <row r="463" spans="1:12" x14ac:dyDescent="0.35">
      <c r="A463" s="217" t="s">
        <v>250</v>
      </c>
      <c r="B463" s="23"/>
      <c r="C463" s="53">
        <f>Input!E692</f>
        <v>0</v>
      </c>
      <c r="D463" s="23"/>
      <c r="E463" s="23"/>
      <c r="F463" s="23"/>
      <c r="G463" s="23"/>
      <c r="H463" s="23"/>
      <c r="I463" s="23"/>
      <c r="J463" s="23"/>
      <c r="L463" s="24"/>
    </row>
    <row r="464" spans="1:12" x14ac:dyDescent="0.35">
      <c r="A464" s="27" t="s">
        <v>146</v>
      </c>
      <c r="B464" s="27"/>
      <c r="C464" s="55"/>
      <c r="D464" s="27"/>
      <c r="E464" s="58">
        <f>Input!E697</f>
        <v>0</v>
      </c>
      <c r="F464" s="3"/>
      <c r="G464" s="27" t="s">
        <v>135</v>
      </c>
      <c r="H464" s="27"/>
      <c r="I464" s="27"/>
      <c r="J464" s="37">
        <f>Input!J697</f>
        <v>0</v>
      </c>
      <c r="L464" s="24"/>
    </row>
    <row r="465" spans="1:12" x14ac:dyDescent="0.35">
      <c r="A465" s="12" t="s">
        <v>7</v>
      </c>
      <c r="B465" s="23"/>
      <c r="C465" s="53"/>
      <c r="D465" s="23"/>
      <c r="E465" s="24"/>
      <c r="G465" s="12" t="s">
        <v>86</v>
      </c>
      <c r="H465" s="23"/>
      <c r="I465" s="23"/>
      <c r="J465" s="24"/>
      <c r="L465" s="24"/>
    </row>
    <row r="466" spans="1:12" x14ac:dyDescent="0.35">
      <c r="A466" s="12" t="s">
        <v>12</v>
      </c>
      <c r="B466" s="12"/>
      <c r="C466" s="53"/>
      <c r="D466" s="23"/>
      <c r="E466" s="23"/>
      <c r="G466" s="12" t="s">
        <v>39</v>
      </c>
      <c r="H466" s="23"/>
      <c r="I466" s="23"/>
      <c r="J466" s="23"/>
      <c r="L466" s="24"/>
    </row>
    <row r="467" spans="1:12" x14ac:dyDescent="0.35">
      <c r="A467" s="12" t="s">
        <v>14</v>
      </c>
      <c r="B467" s="12"/>
      <c r="C467" s="53"/>
      <c r="D467" s="23"/>
      <c r="E467" s="23"/>
      <c r="G467" s="12" t="s">
        <v>45</v>
      </c>
      <c r="H467" s="23"/>
      <c r="I467" s="23"/>
      <c r="J467" s="23"/>
      <c r="L467" s="24"/>
    </row>
    <row r="468" spans="1:12" x14ac:dyDescent="0.35">
      <c r="A468" s="12" t="s">
        <v>17</v>
      </c>
      <c r="B468" s="12"/>
      <c r="C468" s="53"/>
      <c r="D468" s="23"/>
      <c r="E468" s="23"/>
      <c r="G468" s="12" t="s">
        <v>81</v>
      </c>
      <c r="H468" s="23"/>
      <c r="I468" s="23"/>
      <c r="J468" s="23"/>
      <c r="L468" s="24"/>
    </row>
    <row r="469" spans="1:12" x14ac:dyDescent="0.35">
      <c r="A469" s="12" t="s">
        <v>5</v>
      </c>
      <c r="C469" s="53"/>
      <c r="D469" s="23"/>
      <c r="E469" s="23"/>
      <c r="F469" s="24"/>
      <c r="G469" s="23"/>
      <c r="H469" s="23"/>
      <c r="I469" s="23"/>
      <c r="J469" s="23"/>
      <c r="L469" s="24"/>
    </row>
    <row r="470" spans="1:12" x14ac:dyDescent="0.35">
      <c r="A470" s="27"/>
      <c r="B470" s="27"/>
      <c r="C470" s="55"/>
      <c r="D470" s="27"/>
      <c r="E470" s="27"/>
      <c r="F470" s="27"/>
      <c r="G470" s="27"/>
      <c r="H470" s="27"/>
      <c r="I470" s="27"/>
      <c r="J470" s="27"/>
      <c r="L470" s="24"/>
    </row>
    <row r="471" spans="1:12" ht="16" thickBot="1" x14ac:dyDescent="0.4">
      <c r="A471" s="68"/>
      <c r="B471" s="68"/>
      <c r="C471" s="68"/>
      <c r="D471" s="124" t="s">
        <v>203</v>
      </c>
      <c r="E471" s="68"/>
      <c r="F471" s="68"/>
      <c r="G471" s="68"/>
      <c r="H471" s="68"/>
      <c r="I471" s="67"/>
      <c r="J471" s="67"/>
      <c r="L471" s="24"/>
    </row>
    <row r="472" spans="1:12" x14ac:dyDescent="0.35">
      <c r="A472" s="147"/>
      <c r="B472" s="148" t="s">
        <v>144</v>
      </c>
      <c r="C472" s="148" t="s">
        <v>43</v>
      </c>
      <c r="D472" s="148" t="s">
        <v>91</v>
      </c>
      <c r="E472" s="148" t="s">
        <v>44</v>
      </c>
      <c r="F472" s="149" t="s">
        <v>147</v>
      </c>
      <c r="G472" s="150" t="s">
        <v>42</v>
      </c>
      <c r="H472" s="150" t="s">
        <v>149</v>
      </c>
      <c r="I472" s="148" t="s">
        <v>205</v>
      </c>
      <c r="J472" s="151" t="s">
        <v>38</v>
      </c>
      <c r="K472" s="66"/>
      <c r="L472" s="24"/>
    </row>
    <row r="473" spans="1:12" ht="16" thickBot="1" x14ac:dyDescent="0.4">
      <c r="A473" s="152"/>
      <c r="B473" s="153" t="str">
        <f>IF(Input!A696="","no","yes")</f>
        <v>no</v>
      </c>
      <c r="C473" s="153" t="str">
        <f>IF(Input!B696="","no","yes")</f>
        <v>no</v>
      </c>
      <c r="D473" s="153" t="str">
        <f>IF(Input!C696="","no","yes")</f>
        <v>no</v>
      </c>
      <c r="E473" s="153" t="str">
        <f>IF(Input!D696="","no","yes")</f>
        <v>no</v>
      </c>
      <c r="F473" s="153" t="str">
        <f>IF(Input!E696="","no","yes")</f>
        <v>no</v>
      </c>
      <c r="G473" s="153" t="str">
        <f>IF(Input!F696="","no","yes")</f>
        <v>no</v>
      </c>
      <c r="H473" s="153" t="str">
        <f>IF(Input!G696="","no","yes")</f>
        <v>no</v>
      </c>
      <c r="I473" s="153" t="str">
        <f>IF(Input!H696="","no","yes")</f>
        <v>no</v>
      </c>
      <c r="J473" s="154" t="str">
        <f>IF(Input!I696="","no","yes")</f>
        <v>no</v>
      </c>
      <c r="K473" s="66"/>
      <c r="L473" s="24"/>
    </row>
    <row r="474" spans="1:12" x14ac:dyDescent="0.35">
      <c r="A474" s="66"/>
      <c r="B474" s="66"/>
      <c r="C474" s="66"/>
      <c r="D474" s="66"/>
      <c r="E474" s="66"/>
      <c r="F474" s="66"/>
      <c r="G474" s="66"/>
      <c r="H474" s="66"/>
      <c r="I474" s="66"/>
      <c r="J474" s="66"/>
      <c r="L474" s="24"/>
    </row>
    <row r="475" spans="1:12" x14ac:dyDescent="0.35">
      <c r="A475" s="34"/>
      <c r="B475" s="34"/>
      <c r="C475" s="34"/>
      <c r="D475" s="48"/>
      <c r="E475" s="34"/>
      <c r="F475" s="48"/>
      <c r="G475" s="34"/>
      <c r="H475" s="48"/>
      <c r="I475" s="48"/>
      <c r="J475" s="48"/>
      <c r="L475" s="24"/>
    </row>
    <row r="476" spans="1:12" x14ac:dyDescent="0.35">
      <c r="A476" s="23"/>
      <c r="B476" s="23"/>
      <c r="C476" s="23"/>
      <c r="D476" s="44" t="s">
        <v>98</v>
      </c>
      <c r="E476" s="23"/>
      <c r="F476" s="23"/>
      <c r="G476" s="23"/>
      <c r="H476" s="23"/>
      <c r="I476" s="23"/>
      <c r="J476" s="23"/>
      <c r="L476" s="24"/>
    </row>
    <row r="477" spans="1:12" x14ac:dyDescent="0.35">
      <c r="A477" s="23"/>
      <c r="B477" s="31" t="s">
        <v>105</v>
      </c>
      <c r="C477" s="51">
        <f>IF(ISERR((+H491/I496)*100),0,((H491/I496)*100))</f>
        <v>0</v>
      </c>
      <c r="D477" s="31" t="s">
        <v>142</v>
      </c>
      <c r="E477" s="51">
        <f>IF(ISERR((+H492/I496)*100),0,((H492/I496)*100))</f>
        <v>0</v>
      </c>
      <c r="F477" s="31" t="s">
        <v>111</v>
      </c>
      <c r="G477" s="51">
        <f>IF(ISERR((+H493/I496)*100),0,((H493/I496)*100))</f>
        <v>0</v>
      </c>
      <c r="H477" s="31" t="s">
        <v>97</v>
      </c>
      <c r="I477" s="51">
        <f>IF(ISERR((+H494/I496)*100),0,((H494/I496)*100))</f>
        <v>0</v>
      </c>
      <c r="J477" s="23"/>
      <c r="L477" s="24"/>
    </row>
    <row r="478" spans="1:12" x14ac:dyDescent="0.35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L478" s="24"/>
    </row>
    <row r="479" spans="1:12" x14ac:dyDescent="0.35">
      <c r="A479" s="23" t="s">
        <v>104</v>
      </c>
      <c r="B479" s="23"/>
      <c r="C479" s="23">
        <f>Input!B788</f>
        <v>0</v>
      </c>
      <c r="D479" s="23" t="s">
        <v>74</v>
      </c>
      <c r="E479" s="23"/>
      <c r="F479" s="23" t="s">
        <v>103</v>
      </c>
      <c r="G479" s="23"/>
      <c r="H479" s="23">
        <f>IF(ISERR(Input!I788),0,(Input!I788))</f>
        <v>0</v>
      </c>
      <c r="I479" s="23"/>
      <c r="J479" s="23"/>
      <c r="L479" s="24"/>
    </row>
    <row r="480" spans="1:12" x14ac:dyDescent="0.35">
      <c r="A480" s="23" t="s">
        <v>139</v>
      </c>
      <c r="B480" s="23"/>
      <c r="C480" s="23">
        <f>Input!B790</f>
        <v>0</v>
      </c>
      <c r="D480" s="23" t="s">
        <v>74</v>
      </c>
      <c r="E480" s="23"/>
      <c r="F480" s="23" t="s">
        <v>138</v>
      </c>
      <c r="G480" s="23"/>
      <c r="H480" s="23">
        <f>IF(ISERR(Input!I790),0,(Input!I790))</f>
        <v>0</v>
      </c>
      <c r="I480" s="23"/>
      <c r="J480" s="23"/>
      <c r="L480" s="24"/>
    </row>
    <row r="481" spans="1:12" x14ac:dyDescent="0.35">
      <c r="A481" s="23" t="s">
        <v>110</v>
      </c>
      <c r="B481" s="23"/>
      <c r="C481" s="23">
        <f>Input!B792</f>
        <v>0</v>
      </c>
      <c r="D481" s="23" t="s">
        <v>74</v>
      </c>
      <c r="E481" s="23"/>
      <c r="F481" s="23" t="s">
        <v>109</v>
      </c>
      <c r="G481" s="23"/>
      <c r="H481" s="23">
        <f>IF(ISERR(Input!I792),0,(Input!I792))</f>
        <v>0</v>
      </c>
      <c r="I481" s="23"/>
      <c r="J481" s="23"/>
      <c r="L481" s="24"/>
    </row>
    <row r="482" spans="1:12" x14ac:dyDescent="0.35">
      <c r="A482" s="23" t="s">
        <v>96</v>
      </c>
      <c r="B482" s="23"/>
      <c r="C482" s="23">
        <f>Input!B794</f>
        <v>0</v>
      </c>
      <c r="D482" s="23" t="s">
        <v>74</v>
      </c>
      <c r="E482" s="23"/>
      <c r="F482" s="23" t="s">
        <v>95</v>
      </c>
      <c r="G482" s="23"/>
      <c r="H482" s="23">
        <f>IF(ISERR(Input!I794),0,(Input!I794))</f>
        <v>0</v>
      </c>
      <c r="I482" s="23"/>
      <c r="J482" s="23"/>
      <c r="L482" s="24"/>
    </row>
    <row r="483" spans="1:12" x14ac:dyDescent="0.35">
      <c r="A483" s="23"/>
      <c r="B483" s="23"/>
      <c r="C483" s="23"/>
      <c r="D483" s="23"/>
      <c r="E483" s="23"/>
      <c r="F483" s="24"/>
      <c r="G483" s="24"/>
      <c r="H483" s="24"/>
      <c r="I483" s="24"/>
      <c r="J483" s="23"/>
      <c r="L483" s="24"/>
    </row>
    <row r="484" spans="1:12" x14ac:dyDescent="0.35">
      <c r="A484" s="23" t="s">
        <v>26</v>
      </c>
      <c r="B484" s="23"/>
      <c r="C484" s="23">
        <f>IF(ISERR(Input!E788),0,(Input!E788))</f>
        <v>0</v>
      </c>
      <c r="D484" s="23" t="s">
        <v>74</v>
      </c>
      <c r="E484" s="23"/>
      <c r="F484" s="23" t="s">
        <v>56</v>
      </c>
      <c r="G484" s="23" t="str">
        <f>IF(ISERR(Input!#REF!),"",Input!#REF!)</f>
        <v/>
      </c>
      <c r="H484" s="23" t="s">
        <v>41</v>
      </c>
      <c r="I484" s="23"/>
      <c r="J484" s="23"/>
      <c r="L484" s="24"/>
    </row>
    <row r="485" spans="1:12" x14ac:dyDescent="0.35">
      <c r="A485" s="23" t="s">
        <v>30</v>
      </c>
      <c r="B485" s="23"/>
      <c r="C485" s="23">
        <f>IF(ISERR(Input!E790),0,(Input!E790))</f>
        <v>0</v>
      </c>
      <c r="D485" s="23" t="s">
        <v>74</v>
      </c>
      <c r="E485" s="23"/>
      <c r="F485" s="23" t="s">
        <v>23</v>
      </c>
      <c r="G485" s="23" t="e">
        <f>Input!F786*100</f>
        <v>#DIV/0!</v>
      </c>
      <c r="H485" s="23" t="s">
        <v>6</v>
      </c>
      <c r="I485" s="24"/>
      <c r="J485" s="23"/>
      <c r="L485" s="24"/>
    </row>
    <row r="486" spans="1:12" x14ac:dyDescent="0.35">
      <c r="A486" s="23" t="s">
        <v>28</v>
      </c>
      <c r="B486" s="23"/>
      <c r="C486" s="23">
        <f>IF(ISERR(Input!E792),0,(Input!E792))</f>
        <v>0</v>
      </c>
      <c r="D486" s="23" t="s">
        <v>74</v>
      </c>
      <c r="E486" s="23"/>
      <c r="F486" s="23" t="s">
        <v>32</v>
      </c>
      <c r="G486" s="36">
        <f>Input!B691</f>
        <v>0</v>
      </c>
      <c r="H486" s="23" t="s">
        <v>10</v>
      </c>
      <c r="I486" s="23"/>
      <c r="J486" s="23"/>
      <c r="L486" s="24"/>
    </row>
    <row r="487" spans="1:12" x14ac:dyDescent="0.35">
      <c r="A487" s="23" t="s">
        <v>24</v>
      </c>
      <c r="B487" s="23"/>
      <c r="C487" s="23">
        <f>IF(ISERR(Input!E794),0,(Input!E794))</f>
        <v>0</v>
      </c>
      <c r="D487" s="23" t="s">
        <v>74</v>
      </c>
      <c r="E487" s="23"/>
      <c r="F487" s="23"/>
      <c r="G487" s="36"/>
      <c r="H487" s="23"/>
      <c r="I487" s="23"/>
      <c r="J487" s="23"/>
      <c r="L487" s="24"/>
    </row>
    <row r="488" spans="1:12" x14ac:dyDescent="0.35">
      <c r="A488" s="24"/>
      <c r="B488" s="24"/>
      <c r="C488" s="24"/>
      <c r="D488" s="24"/>
      <c r="E488" s="23"/>
      <c r="F488" s="24"/>
      <c r="G488" s="24"/>
      <c r="H488" s="24"/>
      <c r="I488" s="24"/>
      <c r="J488" s="23"/>
      <c r="L488" s="24"/>
    </row>
    <row r="489" spans="1:12" x14ac:dyDescent="0.35">
      <c r="A489" s="44" t="s">
        <v>151</v>
      </c>
      <c r="B489" s="23"/>
      <c r="C489" s="31" t="s">
        <v>36</v>
      </c>
      <c r="D489" s="51">
        <f>IF(ISERR(Input!G786),0,(Input!G786))</f>
        <v>0</v>
      </c>
      <c r="E489" s="31" t="s">
        <v>260</v>
      </c>
      <c r="F489" s="51">
        <f>IF(ISERR(Input!H786),0,(Input!H786))</f>
        <v>0</v>
      </c>
      <c r="G489" s="31" t="s">
        <v>60</v>
      </c>
      <c r="H489" s="51">
        <f>IF(ISERR(Input!I786),0,(Input!I786))</f>
        <v>0</v>
      </c>
      <c r="I489" s="31" t="s">
        <v>267</v>
      </c>
      <c r="J489" s="51">
        <f>IF(ISERR(Input!J786),0,(Input!J786))</f>
        <v>0</v>
      </c>
      <c r="L489" s="24"/>
    </row>
    <row r="490" spans="1:12" x14ac:dyDescent="0.35">
      <c r="A490" s="48"/>
      <c r="B490" s="48"/>
      <c r="C490" s="48"/>
      <c r="D490" s="34" t="s">
        <v>3</v>
      </c>
      <c r="E490" s="48"/>
      <c r="F490" s="48"/>
      <c r="G490" s="48"/>
      <c r="H490" s="48"/>
      <c r="I490" s="48"/>
      <c r="J490" s="48"/>
      <c r="L490" s="24"/>
    </row>
    <row r="491" spans="1:12" x14ac:dyDescent="0.35">
      <c r="A491" s="23" t="s">
        <v>27</v>
      </c>
      <c r="B491" s="23"/>
      <c r="C491" s="23">
        <f>IF(ISERR(Input!C788),0,(Input!C788))</f>
        <v>0</v>
      </c>
      <c r="D491" s="23" t="s">
        <v>74</v>
      </c>
      <c r="E491" s="24"/>
      <c r="F491" s="23" t="s">
        <v>100</v>
      </c>
      <c r="G491" s="23"/>
      <c r="H491" s="23">
        <f>IF(ISERR((C456-I455)*C491*(C479/C457)),0,((C456-I455)*C491*(C479/C457)))</f>
        <v>0</v>
      </c>
      <c r="I491" s="23" t="s">
        <v>75</v>
      </c>
      <c r="J491" s="23"/>
      <c r="L491" s="24"/>
    </row>
    <row r="492" spans="1:12" x14ac:dyDescent="0.35">
      <c r="A492" s="23" t="s">
        <v>31</v>
      </c>
      <c r="B492" s="23"/>
      <c r="C492" s="23">
        <f>IF(ISERR(Input!C790),0,(Input!C790))</f>
        <v>0</v>
      </c>
      <c r="D492" s="23" t="s">
        <v>74</v>
      </c>
      <c r="E492" s="24"/>
      <c r="F492" s="23" t="s">
        <v>137</v>
      </c>
      <c r="G492" s="23"/>
      <c r="H492" s="23">
        <f>IF(ISERR((C456-I455)*C492*(C480/C457)),0,((C456-I455)*C492*(C480/C457)))</f>
        <v>0</v>
      </c>
      <c r="I492" s="23" t="s">
        <v>75</v>
      </c>
      <c r="J492" s="23"/>
      <c r="L492" s="24"/>
    </row>
    <row r="493" spans="1:12" x14ac:dyDescent="0.35">
      <c r="A493" s="23" t="s">
        <v>29</v>
      </c>
      <c r="B493" s="23"/>
      <c r="C493" s="23">
        <f>IF(ISERR(Input!C792),0,(Input!C792))</f>
        <v>0</v>
      </c>
      <c r="D493" s="23" t="s">
        <v>74</v>
      </c>
      <c r="E493" s="24"/>
      <c r="F493" s="23" t="s">
        <v>108</v>
      </c>
      <c r="G493" s="23"/>
      <c r="H493" s="23">
        <f>IF(ISERR((C456-I455)*C493*(C481/C457)),0,((C456-I455)*C493*(C481/C457)))</f>
        <v>0</v>
      </c>
      <c r="I493" s="23" t="s">
        <v>75</v>
      </c>
      <c r="J493" s="23"/>
      <c r="L493" s="24"/>
    </row>
    <row r="494" spans="1:12" x14ac:dyDescent="0.35">
      <c r="A494" s="23" t="s">
        <v>25</v>
      </c>
      <c r="B494" s="23"/>
      <c r="C494" s="23">
        <f>IF(ISERR(Input!C794),0,(Input!C794))</f>
        <v>0</v>
      </c>
      <c r="D494" s="23" t="s">
        <v>74</v>
      </c>
      <c r="E494" s="24"/>
      <c r="F494" s="23" t="s">
        <v>93</v>
      </c>
      <c r="G494" s="23"/>
      <c r="H494" s="23">
        <f>IF((C494*C482)&lt;4000,C494*C482,(((((C494*C482)-2000)/2000)^0.5*2000)+2000))</f>
        <v>0</v>
      </c>
      <c r="I494" s="23" t="s">
        <v>75</v>
      </c>
      <c r="J494" s="23"/>
      <c r="L494" s="24"/>
    </row>
    <row r="495" spans="1:12" x14ac:dyDescent="0.35">
      <c r="A495" s="24"/>
      <c r="B495" s="24"/>
      <c r="C495" s="24"/>
      <c r="D495" s="24"/>
      <c r="E495" s="23"/>
      <c r="F495" s="23"/>
      <c r="G495" s="23"/>
      <c r="H495" s="23"/>
      <c r="I495" s="23"/>
      <c r="J495" s="23"/>
      <c r="L495" s="24"/>
    </row>
    <row r="496" spans="1:12" x14ac:dyDescent="0.35">
      <c r="A496" s="24"/>
      <c r="B496" s="24"/>
      <c r="C496" s="24"/>
      <c r="D496" s="24"/>
      <c r="E496" s="23"/>
      <c r="F496" s="44" t="s">
        <v>172</v>
      </c>
      <c r="G496" s="44"/>
      <c r="H496" s="44"/>
      <c r="I496" s="44">
        <f>SUM(H491:H494)</f>
        <v>0</v>
      </c>
      <c r="J496" s="44" t="s">
        <v>75</v>
      </c>
      <c r="L496" s="24"/>
    </row>
    <row r="497" spans="1:12" x14ac:dyDescent="0.35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L497" s="24"/>
    </row>
    <row r="498" spans="1:12" x14ac:dyDescent="0.35">
      <c r="A498" s="48"/>
      <c r="B498" s="48"/>
      <c r="C498" s="48"/>
      <c r="D498" s="34" t="s">
        <v>229</v>
      </c>
      <c r="E498" s="48"/>
      <c r="F498" s="48"/>
      <c r="G498" s="48"/>
      <c r="H498" s="48"/>
      <c r="I498" s="48"/>
      <c r="J498" s="48"/>
      <c r="L498" s="24"/>
    </row>
    <row r="499" spans="1:12" x14ac:dyDescent="0.35">
      <c r="A499" s="23" t="s">
        <v>218</v>
      </c>
      <c r="B499" s="23"/>
      <c r="C499" s="23">
        <f>IF(ISERR(Input!D788),0,(Input!D788))</f>
        <v>0</v>
      </c>
      <c r="D499" s="23" t="s">
        <v>74</v>
      </c>
      <c r="E499" s="24"/>
      <c r="F499" s="23" t="s">
        <v>222</v>
      </c>
      <c r="G499" s="23"/>
      <c r="H499" s="23">
        <f>IF(ISERR((C456-I455)*C499*(C479/C457)),0,((C456-I455)*C499*(C479/C457)))</f>
        <v>0</v>
      </c>
      <c r="I499" s="23" t="s">
        <v>75</v>
      </c>
      <c r="J499" s="23"/>
      <c r="L499" s="24"/>
    </row>
    <row r="500" spans="1:12" x14ac:dyDescent="0.35">
      <c r="A500" s="23" t="s">
        <v>219</v>
      </c>
      <c r="B500" s="23"/>
      <c r="C500" s="23">
        <f>IF(ISERR(Input!D790),0,(Input!D790))</f>
        <v>0</v>
      </c>
      <c r="D500" s="23" t="s">
        <v>74</v>
      </c>
      <c r="E500" s="24"/>
      <c r="F500" s="23" t="s">
        <v>223</v>
      </c>
      <c r="G500" s="23"/>
      <c r="H500" s="23">
        <f>IF(ISERR((C456-I455)*C500*(C480/C457)),0,((C456-I455)*C500*(C480/C457)))</f>
        <v>0</v>
      </c>
      <c r="I500" s="23" t="s">
        <v>75</v>
      </c>
      <c r="J500" s="23"/>
      <c r="L500" s="24"/>
    </row>
    <row r="501" spans="1:12" x14ac:dyDescent="0.35">
      <c r="A501" s="23" t="s">
        <v>220</v>
      </c>
      <c r="B501" s="23"/>
      <c r="C501" s="23">
        <f>IF(ISERR(Input!D792),0,(Input!D792))</f>
        <v>0</v>
      </c>
      <c r="D501" s="23" t="s">
        <v>74</v>
      </c>
      <c r="E501" s="24"/>
      <c r="F501" s="23" t="s">
        <v>224</v>
      </c>
      <c r="G501" s="23"/>
      <c r="H501" s="23">
        <f>IF(ISERR((C456-I455)*C501*(C481/C457)),0,((C456-I455)*C501*(C481/C457)))</f>
        <v>0</v>
      </c>
      <c r="I501" s="23" t="s">
        <v>75</v>
      </c>
      <c r="J501" s="23"/>
      <c r="L501" s="24"/>
    </row>
    <row r="502" spans="1:12" x14ac:dyDescent="0.35">
      <c r="A502" s="23" t="s">
        <v>221</v>
      </c>
      <c r="B502" s="23"/>
      <c r="C502" s="23">
        <f>IF(ISERR(Input!D794),0,(Input!D794))</f>
        <v>0</v>
      </c>
      <c r="D502" s="23" t="s">
        <v>74</v>
      </c>
      <c r="E502" s="24"/>
      <c r="F502" s="23" t="s">
        <v>225</v>
      </c>
      <c r="G502" s="23"/>
      <c r="H502" s="23">
        <f>IF((C502*C482)&lt;4000,C502*C482,(((((C502*C482))-2000)/2000)^0.5*2000)+2000)</f>
        <v>0</v>
      </c>
      <c r="I502" s="23" t="s">
        <v>75</v>
      </c>
      <c r="J502" s="23"/>
      <c r="L502" s="24"/>
    </row>
    <row r="503" spans="1:12" x14ac:dyDescent="0.35">
      <c r="A503" s="24"/>
      <c r="B503" s="24"/>
      <c r="C503" s="24"/>
      <c r="D503" s="24"/>
      <c r="E503" s="24"/>
      <c r="F503" s="23"/>
      <c r="G503" s="23"/>
      <c r="H503" s="23"/>
      <c r="I503" s="23"/>
      <c r="J503" s="23"/>
      <c r="L503" s="24"/>
    </row>
    <row r="504" spans="1:12" x14ac:dyDescent="0.35">
      <c r="A504" s="24"/>
      <c r="B504" s="24"/>
      <c r="C504" s="24"/>
      <c r="D504" s="24"/>
      <c r="E504" s="24"/>
      <c r="F504" s="44" t="s">
        <v>226</v>
      </c>
      <c r="G504" s="23"/>
      <c r="H504" s="23"/>
      <c r="I504" s="44">
        <f>SUM(H499:H502)</f>
        <v>0</v>
      </c>
      <c r="J504" s="44" t="s">
        <v>75</v>
      </c>
      <c r="L504" s="24"/>
    </row>
    <row r="505" spans="1:12" x14ac:dyDescent="0.35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L505" s="24"/>
    </row>
    <row r="506" spans="1:12" x14ac:dyDescent="0.35">
      <c r="A506" s="48"/>
      <c r="B506" s="48"/>
      <c r="C506" s="48"/>
      <c r="D506" s="34" t="s">
        <v>19</v>
      </c>
      <c r="E506" s="48"/>
      <c r="F506" s="48"/>
      <c r="G506" s="48"/>
      <c r="H506" s="48"/>
      <c r="I506" s="48"/>
      <c r="J506" s="48"/>
      <c r="L506" s="24"/>
    </row>
    <row r="507" spans="1:12" x14ac:dyDescent="0.35">
      <c r="A507" s="24" t="s">
        <v>20</v>
      </c>
      <c r="B507" s="24"/>
      <c r="C507" s="28">
        <f>(I457*J464)*0.0283</f>
        <v>0</v>
      </c>
      <c r="D507" s="24" t="s">
        <v>41</v>
      </c>
      <c r="E507" s="24"/>
      <c r="F507" s="23" t="s">
        <v>99</v>
      </c>
      <c r="G507" s="24"/>
      <c r="H507" s="23">
        <f>(H491*(1-(((1-C511)*(3-E464))/3)))</f>
        <v>0</v>
      </c>
      <c r="I507" s="23" t="s">
        <v>75</v>
      </c>
      <c r="J507" s="24"/>
      <c r="L507" s="24"/>
    </row>
    <row r="508" spans="1:12" x14ac:dyDescent="0.35">
      <c r="A508" s="24" t="s">
        <v>71</v>
      </c>
      <c r="B508" s="24"/>
      <c r="C508" s="28" t="e">
        <f>((0.318*C507*C485)/(((G485/100)*(C457/C480))^0.5*C492))^(3/8)</f>
        <v>#DIV/0!</v>
      </c>
      <c r="D508" s="24" t="s">
        <v>74</v>
      </c>
      <c r="E508" s="24"/>
      <c r="F508" s="23" t="s">
        <v>136</v>
      </c>
      <c r="G508" s="24"/>
      <c r="H508" s="23">
        <f>(H492*(1-(((1-C512)*(3-E464))/3)))</f>
        <v>0</v>
      </c>
      <c r="I508" s="23" t="s">
        <v>75</v>
      </c>
      <c r="J508" s="24"/>
      <c r="L508" s="24"/>
    </row>
    <row r="509" spans="1:12" x14ac:dyDescent="0.35">
      <c r="A509" s="24" t="s">
        <v>73</v>
      </c>
      <c r="B509" s="24"/>
      <c r="C509" s="23" t="e">
        <f>C492*(C508/C485)</f>
        <v>#DIV/0!</v>
      </c>
      <c r="D509" s="24" t="s">
        <v>74</v>
      </c>
      <c r="E509" s="24"/>
      <c r="F509" s="23" t="s">
        <v>107</v>
      </c>
      <c r="G509" s="24"/>
      <c r="H509" s="23">
        <f>(H493*(1-(((1-C512)*(3-E464))/3)))</f>
        <v>0</v>
      </c>
      <c r="I509" s="23" t="s">
        <v>75</v>
      </c>
      <c r="J509" s="24"/>
      <c r="L509" s="24"/>
    </row>
    <row r="510" spans="1:12" x14ac:dyDescent="0.35">
      <c r="A510" s="24"/>
      <c r="B510" s="24"/>
      <c r="C510" s="23"/>
      <c r="D510" s="24"/>
      <c r="E510" s="24"/>
      <c r="F510" s="23" t="s">
        <v>92</v>
      </c>
      <c r="G510" s="24"/>
      <c r="H510" s="23">
        <f>(H494*(1-(((1-C513)*(3-E464))/3)))</f>
        <v>0</v>
      </c>
      <c r="I510" s="23" t="s">
        <v>75</v>
      </c>
      <c r="J510" s="24"/>
      <c r="L510" s="24"/>
    </row>
    <row r="511" spans="1:12" x14ac:dyDescent="0.35">
      <c r="A511" s="24" t="s">
        <v>102</v>
      </c>
      <c r="B511" s="24"/>
      <c r="C511" s="23">
        <f>IF(ISERR(((C484-(C485-C508))/C484)^2),0.8,((C484-(C485-C508))/C484)^2)</f>
        <v>0.8</v>
      </c>
      <c r="D511" s="24"/>
      <c r="E511" s="24"/>
      <c r="F511" s="24"/>
      <c r="G511" s="24"/>
      <c r="H511" s="23"/>
      <c r="I511" s="23"/>
      <c r="J511" s="24"/>
      <c r="L511" s="24"/>
    </row>
    <row r="512" spans="1:12" x14ac:dyDescent="0.35">
      <c r="A512" s="24" t="s">
        <v>141</v>
      </c>
      <c r="B512" s="24"/>
      <c r="C512" s="23">
        <f>IF(ISERR(C509/C492),0.62,(C509/C492))</f>
        <v>0.62</v>
      </c>
      <c r="D512" s="24"/>
      <c r="E512" s="24"/>
      <c r="F512" s="45" t="s">
        <v>170</v>
      </c>
      <c r="G512" s="45"/>
      <c r="H512" s="44"/>
      <c r="I512" s="44">
        <f>SUM(H507:H510)</f>
        <v>0</v>
      </c>
      <c r="J512" s="45" t="s">
        <v>75</v>
      </c>
      <c r="L512" s="24"/>
    </row>
    <row r="513" spans="1:12" x14ac:dyDescent="0.35">
      <c r="A513" s="24" t="s">
        <v>94</v>
      </c>
      <c r="B513" s="24"/>
      <c r="C513" s="23">
        <v>1</v>
      </c>
      <c r="D513" s="24"/>
      <c r="E513" s="24"/>
      <c r="F513" s="24"/>
      <c r="G513" s="24"/>
      <c r="H513" s="24"/>
      <c r="I513" s="24"/>
      <c r="J513" s="24"/>
      <c r="L513" s="24"/>
    </row>
    <row r="514" spans="1:12" x14ac:dyDescent="0.35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L514" s="24"/>
    </row>
    <row r="515" spans="1:12" x14ac:dyDescent="0.35">
      <c r="A515" s="218" t="s">
        <v>245</v>
      </c>
      <c r="B515" s="27"/>
      <c r="C515" s="48"/>
      <c r="D515" s="48"/>
      <c r="E515" s="48"/>
      <c r="F515" s="48"/>
      <c r="G515" s="48"/>
      <c r="H515" s="48"/>
      <c r="I515" s="48"/>
      <c r="J515" s="27"/>
      <c r="L515" s="24"/>
    </row>
    <row r="516" spans="1:12" x14ac:dyDescent="0.35">
      <c r="A516" s="217" t="s">
        <v>238</v>
      </c>
      <c r="B516" s="68"/>
      <c r="C516" s="67">
        <f>Input!B688</f>
        <v>0</v>
      </c>
      <c r="D516" s="68"/>
      <c r="E516" s="68"/>
      <c r="F516" s="69" t="s">
        <v>145</v>
      </c>
      <c r="G516" s="67"/>
      <c r="H516" s="69">
        <f>((H499*(H479/100))+(H500*(H480/100))+(H501*(H481/100))+(H502*(H482/100)))*C516</f>
        <v>0</v>
      </c>
      <c r="I516" s="69" t="s">
        <v>75</v>
      </c>
      <c r="J516" s="67"/>
      <c r="L516" s="24"/>
    </row>
    <row r="517" spans="1:12" ht="16" thickBot="1" x14ac:dyDescent="0.4">
      <c r="A517" s="219" t="s">
        <v>239</v>
      </c>
      <c r="B517" s="71"/>
      <c r="C517" s="70">
        <f>Input!B689</f>
        <v>0</v>
      </c>
      <c r="D517" s="70"/>
      <c r="E517" s="70"/>
      <c r="F517" s="72" t="s">
        <v>134</v>
      </c>
      <c r="G517" s="70"/>
      <c r="H517" s="72">
        <f>IF(I496&gt;=I512,I512*C517,I496*C517)</f>
        <v>0</v>
      </c>
      <c r="I517" s="72" t="s">
        <v>75</v>
      </c>
      <c r="J517" s="70"/>
      <c r="K517" s="66"/>
      <c r="L517" s="24"/>
    </row>
    <row r="518" spans="1:12" ht="16.5" thickTop="1" thickBot="1" x14ac:dyDescent="0.4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L518" s="24"/>
    </row>
    <row r="519" spans="1:12" x14ac:dyDescent="0.35">
      <c r="A519" s="46"/>
      <c r="B519" s="46"/>
      <c r="C519" s="46"/>
      <c r="D519" s="46" t="s">
        <v>161</v>
      </c>
      <c r="E519" s="46"/>
      <c r="F519" s="46"/>
      <c r="G519" s="46"/>
      <c r="H519" s="46"/>
      <c r="I519" s="46"/>
      <c r="J519" s="46"/>
      <c r="L519" s="24"/>
    </row>
    <row r="520" spans="1:12" x14ac:dyDescent="0.35">
      <c r="A520" s="49"/>
      <c r="B520" s="49"/>
      <c r="C520" s="49"/>
      <c r="D520" s="49"/>
      <c r="E520" s="49"/>
      <c r="F520" s="49"/>
      <c r="G520" s="49"/>
      <c r="H520" s="49"/>
      <c r="I520" s="49"/>
      <c r="J520" s="49"/>
      <c r="L520" s="24"/>
    </row>
    <row r="521" spans="1:12" x14ac:dyDescent="0.35">
      <c r="A521" s="23" t="s">
        <v>148</v>
      </c>
      <c r="B521" s="23"/>
      <c r="C521" s="23">
        <f>Input!E799</f>
        <v>0</v>
      </c>
      <c r="D521" s="23"/>
      <c r="E521" s="23"/>
      <c r="G521" s="23" t="s">
        <v>67</v>
      </c>
      <c r="H521" s="23"/>
      <c r="I521" s="23">
        <f>Input!E805</f>
        <v>0</v>
      </c>
      <c r="J521" s="23" t="s">
        <v>74</v>
      </c>
      <c r="L521" s="24"/>
    </row>
    <row r="522" spans="1:12" x14ac:dyDescent="0.35">
      <c r="A522" s="23" t="s">
        <v>68</v>
      </c>
      <c r="B522" s="23"/>
      <c r="C522" s="23">
        <f>Input!I798</f>
        <v>0</v>
      </c>
      <c r="D522" s="23" t="s">
        <v>74</v>
      </c>
      <c r="E522" s="24"/>
      <c r="G522" s="23" t="s">
        <v>88</v>
      </c>
      <c r="H522" s="23"/>
      <c r="I522" s="36">
        <f>IF(I521=0,0,(I521/C522)*100)</f>
        <v>0</v>
      </c>
      <c r="J522" s="23" t="s">
        <v>6</v>
      </c>
      <c r="L522" s="24"/>
    </row>
    <row r="523" spans="1:12" x14ac:dyDescent="0.35">
      <c r="A523" s="23" t="s">
        <v>69</v>
      </c>
      <c r="B523" s="23"/>
      <c r="C523" s="23">
        <f>Input!B898</f>
        <v>0</v>
      </c>
      <c r="D523" s="23" t="s">
        <v>74</v>
      </c>
      <c r="E523" s="23"/>
      <c r="G523" s="24" t="s">
        <v>54</v>
      </c>
      <c r="H523" s="24"/>
      <c r="I523" s="24">
        <f>Input!I805</f>
        <v>0</v>
      </c>
      <c r="J523" s="24" t="s">
        <v>80</v>
      </c>
      <c r="L523" s="24"/>
    </row>
    <row r="524" spans="1:12" x14ac:dyDescent="0.35">
      <c r="A524" s="24"/>
      <c r="B524" s="24"/>
      <c r="C524" s="24"/>
      <c r="D524" s="24"/>
      <c r="E524" s="24"/>
      <c r="F524" s="24"/>
      <c r="H524" s="24"/>
      <c r="I524" s="24"/>
      <c r="J524" s="24"/>
      <c r="L524" s="24"/>
    </row>
    <row r="525" spans="1:12" x14ac:dyDescent="0.35">
      <c r="A525" s="216" t="s">
        <v>64</v>
      </c>
      <c r="B525" s="27"/>
      <c r="C525" s="55">
        <f>Input!E800</f>
        <v>0</v>
      </c>
      <c r="D525" s="27"/>
      <c r="E525" s="27"/>
      <c r="F525" s="27"/>
      <c r="G525" s="27"/>
      <c r="H525" s="27"/>
      <c r="I525" s="27"/>
      <c r="J525" s="27"/>
      <c r="L525" s="24"/>
    </row>
    <row r="526" spans="1:12" x14ac:dyDescent="0.35">
      <c r="A526" s="217" t="s">
        <v>243</v>
      </c>
      <c r="B526" s="23"/>
      <c r="C526" s="53">
        <f>Input!E801</f>
        <v>0</v>
      </c>
      <c r="D526" s="23"/>
      <c r="E526" s="23"/>
      <c r="F526" s="23"/>
      <c r="G526" s="23"/>
      <c r="H526" s="23"/>
      <c r="I526" s="23"/>
      <c r="J526" s="23"/>
      <c r="L526" s="24"/>
    </row>
    <row r="527" spans="1:12" x14ac:dyDescent="0.35">
      <c r="A527" s="23" t="s">
        <v>65</v>
      </c>
      <c r="B527" s="23"/>
      <c r="C527" s="53">
        <f>Input!E802</f>
        <v>0</v>
      </c>
      <c r="D527" s="23"/>
      <c r="E527" s="23"/>
      <c r="F527" s="23"/>
      <c r="G527" s="23"/>
      <c r="H527" s="23"/>
      <c r="I527" s="23"/>
      <c r="J527" s="23"/>
      <c r="L527" s="24"/>
    </row>
    <row r="528" spans="1:12" x14ac:dyDescent="0.35">
      <c r="A528" s="23" t="s">
        <v>70</v>
      </c>
      <c r="B528" s="23"/>
      <c r="C528" s="53">
        <f>Input!E803</f>
        <v>0</v>
      </c>
      <c r="D528" s="23"/>
      <c r="E528" s="23"/>
      <c r="F528" s="23"/>
      <c r="G528" s="23"/>
      <c r="H528" s="23"/>
      <c r="I528" s="23"/>
      <c r="J528" s="23"/>
      <c r="L528" s="24"/>
    </row>
    <row r="529" spans="1:12" x14ac:dyDescent="0.35">
      <c r="A529" s="217" t="s">
        <v>250</v>
      </c>
      <c r="B529" s="23"/>
      <c r="C529" s="53">
        <f>Input!E804</f>
        <v>0</v>
      </c>
      <c r="D529" s="23"/>
      <c r="E529" s="23"/>
      <c r="F529" s="23"/>
      <c r="G529" s="23"/>
      <c r="H529" s="23"/>
      <c r="I529" s="23"/>
      <c r="J529" s="23"/>
      <c r="L529" s="24"/>
    </row>
    <row r="530" spans="1:12" x14ac:dyDescent="0.35">
      <c r="A530" s="27" t="s">
        <v>146</v>
      </c>
      <c r="B530" s="27"/>
      <c r="C530" s="55"/>
      <c r="D530" s="27"/>
      <c r="E530" s="58">
        <f>Input!E809</f>
        <v>0</v>
      </c>
      <c r="F530" s="3"/>
      <c r="G530" s="27" t="s">
        <v>135</v>
      </c>
      <c r="H530" s="27"/>
      <c r="I530" s="27"/>
      <c r="J530" s="37">
        <f>Input!J809</f>
        <v>0</v>
      </c>
      <c r="L530" s="24"/>
    </row>
    <row r="531" spans="1:12" x14ac:dyDescent="0.35">
      <c r="A531" s="12" t="s">
        <v>7</v>
      </c>
      <c r="B531" s="23"/>
      <c r="C531" s="53"/>
      <c r="D531" s="23"/>
      <c r="E531" s="24"/>
      <c r="G531" s="12" t="s">
        <v>86</v>
      </c>
      <c r="H531" s="23"/>
      <c r="I531" s="23"/>
      <c r="J531" s="23"/>
      <c r="L531" s="24"/>
    </row>
    <row r="532" spans="1:12" x14ac:dyDescent="0.35">
      <c r="A532" s="12" t="s">
        <v>12</v>
      </c>
      <c r="B532" s="12"/>
      <c r="C532" s="53"/>
      <c r="D532" s="23"/>
      <c r="E532" s="23"/>
      <c r="G532" s="12" t="s">
        <v>39</v>
      </c>
      <c r="H532" s="23"/>
      <c r="I532" s="23"/>
      <c r="J532" s="23"/>
      <c r="L532" s="24"/>
    </row>
    <row r="533" spans="1:12" x14ac:dyDescent="0.35">
      <c r="A533" s="12" t="s">
        <v>14</v>
      </c>
      <c r="B533" s="12"/>
      <c r="C533" s="53"/>
      <c r="D533" s="23"/>
      <c r="E533" s="23"/>
      <c r="G533" s="12" t="s">
        <v>45</v>
      </c>
      <c r="H533" s="23"/>
      <c r="I533" s="23"/>
      <c r="J533" s="23"/>
      <c r="L533" s="24"/>
    </row>
    <row r="534" spans="1:12" x14ac:dyDescent="0.35">
      <c r="A534" s="12" t="s">
        <v>16</v>
      </c>
      <c r="B534" s="12"/>
      <c r="C534" s="53"/>
      <c r="D534" s="23"/>
      <c r="E534" s="23"/>
      <c r="G534" s="12" t="s">
        <v>81</v>
      </c>
      <c r="H534" s="23"/>
      <c r="I534" s="23"/>
      <c r="J534" s="23"/>
      <c r="L534" s="24"/>
    </row>
    <row r="535" spans="1:12" x14ac:dyDescent="0.35">
      <c r="A535" s="12" t="s">
        <v>5</v>
      </c>
      <c r="C535" s="53"/>
      <c r="D535" s="23"/>
      <c r="E535" s="23"/>
      <c r="F535" s="24"/>
      <c r="G535" s="24"/>
      <c r="H535" s="24"/>
      <c r="I535" s="24"/>
      <c r="J535" s="24"/>
      <c r="L535" s="24"/>
    </row>
    <row r="536" spans="1:12" x14ac:dyDescent="0.35">
      <c r="A536" s="27"/>
      <c r="B536" s="27"/>
      <c r="C536" s="55"/>
      <c r="D536" s="27"/>
      <c r="E536" s="27"/>
      <c r="F536" s="27"/>
      <c r="G536" s="27"/>
      <c r="H536" s="27"/>
      <c r="I536" s="27"/>
      <c r="J536" s="27"/>
      <c r="L536" s="24"/>
    </row>
    <row r="537" spans="1:12" ht="16" thickBot="1" x14ac:dyDescent="0.4">
      <c r="A537" s="68"/>
      <c r="B537" s="68"/>
      <c r="C537" s="68"/>
      <c r="D537" s="124" t="s">
        <v>203</v>
      </c>
      <c r="E537" s="68"/>
      <c r="F537" s="68"/>
      <c r="G537" s="68"/>
      <c r="H537" s="68"/>
      <c r="I537" s="67"/>
      <c r="J537" s="67"/>
      <c r="L537" s="24"/>
    </row>
    <row r="538" spans="1:12" x14ac:dyDescent="0.35">
      <c r="A538" s="147"/>
      <c r="B538" s="148" t="s">
        <v>144</v>
      </c>
      <c r="C538" s="148" t="s">
        <v>43</v>
      </c>
      <c r="D538" s="148" t="s">
        <v>91</v>
      </c>
      <c r="E538" s="148" t="s">
        <v>44</v>
      </c>
      <c r="F538" s="149" t="s">
        <v>147</v>
      </c>
      <c r="G538" s="150" t="s">
        <v>42</v>
      </c>
      <c r="H538" s="150" t="s">
        <v>149</v>
      </c>
      <c r="I538" s="148" t="s">
        <v>205</v>
      </c>
      <c r="J538" s="151" t="s">
        <v>38</v>
      </c>
      <c r="K538" s="66"/>
      <c r="L538" s="24"/>
    </row>
    <row r="539" spans="1:12" ht="16" thickBot="1" x14ac:dyDescent="0.4">
      <c r="A539" s="152"/>
      <c r="B539" s="153" t="str">
        <f>IF(Input!A808="","no","yes")</f>
        <v>no</v>
      </c>
      <c r="C539" s="153" t="str">
        <f>IF(Input!B808="","no","yes")</f>
        <v>no</v>
      </c>
      <c r="D539" s="153" t="str">
        <f>IF(Input!C808="","no","yes")</f>
        <v>no</v>
      </c>
      <c r="E539" s="153" t="str">
        <f>IF(Input!D808="","no","yes")</f>
        <v>no</v>
      </c>
      <c r="F539" s="153" t="str">
        <f>IF(Input!E808="","no","yes")</f>
        <v>no</v>
      </c>
      <c r="G539" s="153" t="str">
        <f>IF(Input!F808="","no","yes")</f>
        <v>no</v>
      </c>
      <c r="H539" s="153" t="str">
        <f>IF(Input!G808="","no","yes")</f>
        <v>no</v>
      </c>
      <c r="I539" s="153" t="str">
        <f>IF(Input!H808="","no","yes")</f>
        <v>no</v>
      </c>
      <c r="J539" s="154" t="str">
        <f>IF(Input!I808="","no","yes")</f>
        <v>no</v>
      </c>
      <c r="K539" s="66"/>
      <c r="L539" s="24"/>
    </row>
    <row r="540" spans="1:12" x14ac:dyDescent="0.35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L540" s="24"/>
    </row>
    <row r="541" spans="1:12" x14ac:dyDescent="0.35">
      <c r="A541" s="27"/>
      <c r="B541" s="27"/>
      <c r="C541" s="27"/>
      <c r="D541" s="48"/>
      <c r="E541" s="27"/>
      <c r="F541" s="27"/>
      <c r="G541" s="27"/>
      <c r="H541" s="27"/>
      <c r="I541" s="27"/>
      <c r="J541" s="27"/>
      <c r="L541" s="24"/>
    </row>
    <row r="542" spans="1:12" x14ac:dyDescent="0.35">
      <c r="A542" s="23"/>
      <c r="B542" s="23"/>
      <c r="C542" s="23"/>
      <c r="D542" s="44" t="s">
        <v>98</v>
      </c>
      <c r="E542" s="23"/>
      <c r="F542" s="23"/>
      <c r="G542" s="23"/>
      <c r="H542" s="23"/>
      <c r="I542" s="23"/>
      <c r="J542" s="23"/>
      <c r="L542" s="24"/>
    </row>
    <row r="543" spans="1:12" x14ac:dyDescent="0.35">
      <c r="A543" s="23"/>
      <c r="B543" s="31" t="s">
        <v>105</v>
      </c>
      <c r="C543" s="51">
        <f>IF(ISERR((+H557/I562)*100),0,((H557/I562)*100))</f>
        <v>0</v>
      </c>
      <c r="D543" s="31" t="s">
        <v>142</v>
      </c>
      <c r="E543" s="51">
        <f>IF(ISERR((+H558/I562)*100),0,((H558/I562)*100))</f>
        <v>0</v>
      </c>
      <c r="F543" s="31" t="s">
        <v>111</v>
      </c>
      <c r="G543" s="51">
        <f>IF(ISERR((+H559/I562)*100),0,((H559/I562)*100))</f>
        <v>0</v>
      </c>
      <c r="H543" s="31" t="s">
        <v>97</v>
      </c>
      <c r="I543" s="51">
        <f>IF(ISERR((+H560/I562)*100),0,((H560/I562)*100))</f>
        <v>0</v>
      </c>
      <c r="J543" s="23"/>
      <c r="L543" s="24"/>
    </row>
    <row r="544" spans="1:12" x14ac:dyDescent="0.35">
      <c r="A544" s="27"/>
      <c r="B544" s="27"/>
      <c r="C544" s="55"/>
      <c r="D544" s="27"/>
      <c r="E544" s="27"/>
      <c r="F544" s="27"/>
      <c r="G544" s="27"/>
      <c r="H544" s="27"/>
      <c r="I544" s="27"/>
      <c r="J544" s="27"/>
      <c r="L544" s="24"/>
    </row>
    <row r="545" spans="1:12" x14ac:dyDescent="0.35">
      <c r="A545" s="23" t="s">
        <v>104</v>
      </c>
      <c r="B545" s="23"/>
      <c r="C545" s="23">
        <f>Input!B900</f>
        <v>0</v>
      </c>
      <c r="D545" s="23" t="s">
        <v>74</v>
      </c>
      <c r="E545" s="23"/>
      <c r="F545" s="23" t="s">
        <v>103</v>
      </c>
      <c r="G545" s="23"/>
      <c r="H545" s="23">
        <f>IF(ISERR(Input!I900),0,(Input!I900))</f>
        <v>0</v>
      </c>
      <c r="I545" s="23"/>
      <c r="J545" s="23"/>
      <c r="L545" s="24"/>
    </row>
    <row r="546" spans="1:12" x14ac:dyDescent="0.35">
      <c r="A546" s="23" t="s">
        <v>139</v>
      </c>
      <c r="B546" s="23"/>
      <c r="C546" s="23">
        <f>Input!B902</f>
        <v>0</v>
      </c>
      <c r="D546" s="23" t="s">
        <v>74</v>
      </c>
      <c r="E546" s="23"/>
      <c r="F546" s="23" t="s">
        <v>138</v>
      </c>
      <c r="G546" s="23"/>
      <c r="H546" s="23">
        <f>IF(ISERR(Input!I902),0,(Input!I902))</f>
        <v>0</v>
      </c>
      <c r="I546" s="23"/>
      <c r="J546" s="23"/>
      <c r="L546" s="24"/>
    </row>
    <row r="547" spans="1:12" x14ac:dyDescent="0.35">
      <c r="A547" s="23" t="s">
        <v>110</v>
      </c>
      <c r="B547" s="23"/>
      <c r="C547" s="23">
        <f>Input!B904</f>
        <v>0</v>
      </c>
      <c r="D547" s="23" t="s">
        <v>74</v>
      </c>
      <c r="E547" s="23"/>
      <c r="F547" s="23" t="s">
        <v>109</v>
      </c>
      <c r="G547" s="23"/>
      <c r="H547" s="23">
        <f>IF(ISERR(Input!I904),0,(Input!I904))</f>
        <v>0</v>
      </c>
      <c r="I547" s="23"/>
      <c r="J547" s="23"/>
      <c r="L547" s="24"/>
    </row>
    <row r="548" spans="1:12" x14ac:dyDescent="0.35">
      <c r="A548" s="23" t="s">
        <v>96</v>
      </c>
      <c r="B548" s="23"/>
      <c r="C548" s="23">
        <f>Input!B906</f>
        <v>0</v>
      </c>
      <c r="D548" s="23" t="s">
        <v>74</v>
      </c>
      <c r="E548" s="23"/>
      <c r="F548" s="23" t="s">
        <v>95</v>
      </c>
      <c r="G548" s="23"/>
      <c r="H548" s="23">
        <f>IF(ISERR(Input!I906),0,(Input!I906))</f>
        <v>0</v>
      </c>
      <c r="I548" s="23"/>
      <c r="J548" s="23"/>
      <c r="L548" s="24"/>
    </row>
    <row r="549" spans="1:12" x14ac:dyDescent="0.35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L549" s="24"/>
    </row>
    <row r="550" spans="1:12" x14ac:dyDescent="0.35">
      <c r="A550" s="23" t="s">
        <v>26</v>
      </c>
      <c r="B550" s="23"/>
      <c r="C550" s="23">
        <f>IF(ISERR(Input!E900),0,(Input!E900))</f>
        <v>0</v>
      </c>
      <c r="D550" s="23" t="s">
        <v>74</v>
      </c>
      <c r="E550" s="23"/>
      <c r="F550" s="23" t="s">
        <v>56</v>
      </c>
      <c r="G550" s="23" t="str">
        <f>IF(ISERR(Input!#REF!),"",Input!#REF!)</f>
        <v/>
      </c>
      <c r="H550" s="23" t="s">
        <v>41</v>
      </c>
      <c r="I550" s="23"/>
      <c r="J550" s="23"/>
      <c r="L550" s="24"/>
    </row>
    <row r="551" spans="1:12" x14ac:dyDescent="0.35">
      <c r="A551" s="23" t="s">
        <v>30</v>
      </c>
      <c r="B551" s="23"/>
      <c r="C551" s="23">
        <f>IF(ISERR(Input!E902),0,(Input!E902))</f>
        <v>0</v>
      </c>
      <c r="D551" s="23" t="s">
        <v>74</v>
      </c>
      <c r="E551" s="23"/>
      <c r="F551" s="23" t="s">
        <v>23</v>
      </c>
      <c r="G551" s="23" t="e">
        <f>Input!F898*100</f>
        <v>#DIV/0!</v>
      </c>
      <c r="H551" s="23" t="s">
        <v>6</v>
      </c>
      <c r="I551" s="24"/>
      <c r="J551" s="23"/>
      <c r="L551" s="24"/>
    </row>
    <row r="552" spans="1:12" x14ac:dyDescent="0.35">
      <c r="A552" s="23" t="s">
        <v>28</v>
      </c>
      <c r="B552" s="23"/>
      <c r="C552" s="23">
        <f>IF(ISERR(Input!E904),0,(Input!E904))</f>
        <v>0</v>
      </c>
      <c r="D552" s="23" t="s">
        <v>74</v>
      </c>
      <c r="E552" s="23"/>
      <c r="F552" s="23" t="s">
        <v>32</v>
      </c>
      <c r="G552" s="36">
        <f>Input!B803</f>
        <v>0</v>
      </c>
      <c r="H552" s="23" t="s">
        <v>10</v>
      </c>
      <c r="I552" s="24"/>
      <c r="J552" s="23"/>
      <c r="L552" s="24"/>
    </row>
    <row r="553" spans="1:12" x14ac:dyDescent="0.35">
      <c r="A553" s="23" t="s">
        <v>24</v>
      </c>
      <c r="B553" s="23"/>
      <c r="C553" s="23">
        <f>IF(ISERR(Input!E906),0,(Input!E906))</f>
        <v>0</v>
      </c>
      <c r="D553" s="23" t="s">
        <v>74</v>
      </c>
      <c r="E553" s="23"/>
      <c r="F553" s="23"/>
      <c r="G553" s="36"/>
      <c r="H553" s="23"/>
      <c r="I553" s="24"/>
      <c r="J553" s="23"/>
      <c r="L553" s="24"/>
    </row>
    <row r="554" spans="1:12" x14ac:dyDescent="0.35">
      <c r="A554" s="23"/>
      <c r="B554" s="23"/>
      <c r="C554" s="23"/>
      <c r="D554" s="23"/>
      <c r="E554" s="23"/>
      <c r="F554" s="23"/>
      <c r="G554" s="36"/>
      <c r="H554" s="23"/>
      <c r="I554" s="24"/>
      <c r="J554" s="23"/>
      <c r="L554" s="24"/>
    </row>
    <row r="555" spans="1:12" x14ac:dyDescent="0.35">
      <c r="A555" s="44" t="s">
        <v>151</v>
      </c>
      <c r="B555" s="23"/>
      <c r="C555" s="31" t="s">
        <v>36</v>
      </c>
      <c r="D555" s="51">
        <f>IF(ISERR(Input!G898),0,(Input!G898))</f>
        <v>0</v>
      </c>
      <c r="E555" s="31" t="s">
        <v>260</v>
      </c>
      <c r="F555" s="51">
        <f>IF(ISERR(Input!H898),0,(Input!H898))</f>
        <v>0</v>
      </c>
      <c r="G555" s="31" t="s">
        <v>60</v>
      </c>
      <c r="H555" s="51">
        <f>IF(ISERR(Input!I898),0,(Input!I898))</f>
        <v>0</v>
      </c>
      <c r="I555" s="31" t="s">
        <v>267</v>
      </c>
      <c r="J555" s="51">
        <f>IF(ISERR(Input!J898),0,(Input!J898))</f>
        <v>0</v>
      </c>
      <c r="L555" s="24"/>
    </row>
    <row r="556" spans="1:12" x14ac:dyDescent="0.35">
      <c r="A556" s="48"/>
      <c r="B556" s="48"/>
      <c r="C556" s="48"/>
      <c r="D556" s="34" t="s">
        <v>3</v>
      </c>
      <c r="E556" s="48"/>
      <c r="F556" s="48"/>
      <c r="G556" s="48"/>
      <c r="H556" s="48"/>
      <c r="I556" s="48"/>
      <c r="J556" s="48"/>
      <c r="L556" s="24"/>
    </row>
    <row r="557" spans="1:12" x14ac:dyDescent="0.35">
      <c r="A557" s="23" t="s">
        <v>27</v>
      </c>
      <c r="B557" s="23"/>
      <c r="C557" s="23">
        <f>IF(ISERR(Input!C900),0,(Input!C900))</f>
        <v>0</v>
      </c>
      <c r="D557" s="23" t="s">
        <v>74</v>
      </c>
      <c r="E557" s="24"/>
      <c r="F557" s="23" t="s">
        <v>100</v>
      </c>
      <c r="G557" s="23"/>
      <c r="H557" s="23">
        <f>IF(ISERR((C522-I521)*C557*(C545/C523)),0,((C522-I521)*C557*(C545/C523)))</f>
        <v>0</v>
      </c>
      <c r="I557" s="23" t="s">
        <v>75</v>
      </c>
      <c r="J557" s="23"/>
      <c r="L557" s="24"/>
    </row>
    <row r="558" spans="1:12" x14ac:dyDescent="0.35">
      <c r="A558" s="23" t="s">
        <v>31</v>
      </c>
      <c r="B558" s="23"/>
      <c r="C558" s="23">
        <f>IF(ISERR(Input!C902),0,(Input!C902))</f>
        <v>0</v>
      </c>
      <c r="D558" s="23" t="s">
        <v>74</v>
      </c>
      <c r="E558" s="24"/>
      <c r="F558" s="23" t="s">
        <v>137</v>
      </c>
      <c r="G558" s="23"/>
      <c r="H558" s="23">
        <f>IF(ISERR((C522-I521)*C558*(C546/C523)),0,((C522-I521)*C558*(C546/C523)))</f>
        <v>0</v>
      </c>
      <c r="I558" s="23" t="s">
        <v>75</v>
      </c>
      <c r="J558" s="23"/>
      <c r="L558" s="24"/>
    </row>
    <row r="559" spans="1:12" x14ac:dyDescent="0.35">
      <c r="A559" s="23" t="s">
        <v>29</v>
      </c>
      <c r="B559" s="23"/>
      <c r="C559" s="23">
        <f>IF(ISERR(Input!C904),0,(Input!C904))</f>
        <v>0</v>
      </c>
      <c r="D559" s="23" t="s">
        <v>74</v>
      </c>
      <c r="E559" s="24"/>
      <c r="F559" s="23" t="s">
        <v>108</v>
      </c>
      <c r="G559" s="23"/>
      <c r="H559" s="23">
        <f>IF(ISERR((C522-I521)*C559*(C547/C523)),0,((C522-I521)*C559*(C547/C523)))</f>
        <v>0</v>
      </c>
      <c r="I559" s="23" t="s">
        <v>75</v>
      </c>
      <c r="J559" s="23"/>
      <c r="L559" s="24"/>
    </row>
    <row r="560" spans="1:12" x14ac:dyDescent="0.35">
      <c r="A560" s="23" t="s">
        <v>25</v>
      </c>
      <c r="B560" s="23"/>
      <c r="C560" s="23">
        <f>IF(ISERR(Input!C906),0,(Input!C906))</f>
        <v>0</v>
      </c>
      <c r="D560" s="23" t="s">
        <v>74</v>
      </c>
      <c r="E560" s="45"/>
      <c r="F560" s="23" t="s">
        <v>93</v>
      </c>
      <c r="G560" s="23"/>
      <c r="H560" s="23">
        <f>IF((C560*C548)&lt;4000,C560*C548,(((((C560*C548)-2000)/2000)^0.5*2000)+2000))</f>
        <v>0</v>
      </c>
      <c r="I560" s="23" t="s">
        <v>75</v>
      </c>
      <c r="J560" s="23"/>
      <c r="L560" s="24"/>
    </row>
    <row r="561" spans="1:12" x14ac:dyDescent="0.35">
      <c r="A561" s="24"/>
      <c r="B561" s="24"/>
      <c r="C561" s="24"/>
      <c r="D561" s="24"/>
      <c r="E561" s="23"/>
      <c r="F561" s="23"/>
      <c r="G561" s="23"/>
      <c r="H561" s="23"/>
      <c r="I561" s="23"/>
      <c r="J561" s="23"/>
      <c r="L561" s="24"/>
    </row>
    <row r="562" spans="1:12" x14ac:dyDescent="0.35">
      <c r="A562" s="24"/>
      <c r="B562" s="24"/>
      <c r="C562" s="24"/>
      <c r="D562" s="24"/>
      <c r="E562" s="23"/>
      <c r="F562" s="44" t="s">
        <v>173</v>
      </c>
      <c r="G562" s="44"/>
      <c r="H562" s="44"/>
      <c r="I562" s="44">
        <f>SUM(H557:H560)</f>
        <v>0</v>
      </c>
      <c r="J562" s="44" t="s">
        <v>75</v>
      </c>
      <c r="L562" s="24"/>
    </row>
    <row r="563" spans="1:12" x14ac:dyDescent="0.35">
      <c r="A563" s="24"/>
      <c r="B563" s="24"/>
      <c r="C563" s="24"/>
      <c r="D563" s="24"/>
      <c r="E563" s="23"/>
      <c r="F563" s="24"/>
      <c r="G563" s="24"/>
      <c r="H563" s="24"/>
      <c r="I563" s="24"/>
      <c r="J563" s="24"/>
      <c r="L563" s="24"/>
    </row>
    <row r="564" spans="1:12" x14ac:dyDescent="0.35">
      <c r="A564" s="48"/>
      <c r="B564" s="48"/>
      <c r="C564" s="48"/>
      <c r="D564" s="34" t="s">
        <v>229</v>
      </c>
      <c r="E564" s="48"/>
      <c r="F564" s="48"/>
      <c r="G564" s="48"/>
      <c r="H564" s="48"/>
      <c r="I564" s="48"/>
      <c r="J564" s="48"/>
      <c r="L564" s="24"/>
    </row>
    <row r="565" spans="1:12" x14ac:dyDescent="0.35">
      <c r="A565" s="23" t="s">
        <v>218</v>
      </c>
      <c r="B565" s="23"/>
      <c r="C565" s="23">
        <f>IF(ISERR(Input!D900),0,(Input!D900))</f>
        <v>0</v>
      </c>
      <c r="D565" s="23" t="s">
        <v>74</v>
      </c>
      <c r="E565" s="24"/>
      <c r="F565" s="23" t="s">
        <v>222</v>
      </c>
      <c r="G565" s="23"/>
      <c r="H565" s="23">
        <f>IF(ISERR((C522-I521)*C565*(C545/C523)),0,((C522-I521)*C565*(C545/C523)))</f>
        <v>0</v>
      </c>
      <c r="I565" s="23" t="s">
        <v>75</v>
      </c>
      <c r="J565" s="23"/>
      <c r="L565" s="24"/>
    </row>
    <row r="566" spans="1:12" x14ac:dyDescent="0.35">
      <c r="A566" s="23" t="s">
        <v>219</v>
      </c>
      <c r="B566" s="23"/>
      <c r="C566" s="23">
        <f>IF(ISERR(Input!D902),0,(Input!D902))</f>
        <v>0</v>
      </c>
      <c r="D566" s="23" t="s">
        <v>74</v>
      </c>
      <c r="E566" s="24"/>
      <c r="F566" s="23" t="s">
        <v>223</v>
      </c>
      <c r="G566" s="23"/>
      <c r="H566" s="23">
        <f>IF(ISERR((C522-I521)*C566*(C546/C523)),0,((C522-I521)*C566*(C546/C523)))</f>
        <v>0</v>
      </c>
      <c r="I566" s="23" t="s">
        <v>75</v>
      </c>
      <c r="J566" s="23"/>
      <c r="L566" s="24"/>
    </row>
    <row r="567" spans="1:12" x14ac:dyDescent="0.35">
      <c r="A567" s="23" t="s">
        <v>220</v>
      </c>
      <c r="B567" s="23"/>
      <c r="C567" s="23">
        <f>IF(ISERR(Input!D904),0,(Input!D904))</f>
        <v>0</v>
      </c>
      <c r="D567" s="23" t="s">
        <v>74</v>
      </c>
      <c r="E567" s="24"/>
      <c r="F567" s="23" t="s">
        <v>224</v>
      </c>
      <c r="G567" s="23"/>
      <c r="H567" s="23">
        <f>IF(ISERR((C522-I521)*C567*(C547/C523)),0,((C522-I521)*C567*(C547/C523)))</f>
        <v>0</v>
      </c>
      <c r="I567" s="23" t="s">
        <v>75</v>
      </c>
      <c r="J567" s="23"/>
      <c r="L567" s="24"/>
    </row>
    <row r="568" spans="1:12" x14ac:dyDescent="0.35">
      <c r="A568" s="23" t="s">
        <v>221</v>
      </c>
      <c r="B568" s="23"/>
      <c r="C568" s="23">
        <f>IF(ISERR(Input!D906),0,(Input!D906))</f>
        <v>0</v>
      </c>
      <c r="D568" s="23" t="s">
        <v>74</v>
      </c>
      <c r="E568" s="24"/>
      <c r="F568" s="23" t="s">
        <v>225</v>
      </c>
      <c r="G568" s="23"/>
      <c r="H568" s="23">
        <f>IF((C568*C548)&lt;4000,C568*C548,(((((C568*C548))-2000)/2000)^0.5*2000)+2000)</f>
        <v>0</v>
      </c>
      <c r="I568" s="23" t="s">
        <v>75</v>
      </c>
      <c r="J568" s="23"/>
      <c r="L568" s="24"/>
    </row>
    <row r="569" spans="1:12" x14ac:dyDescent="0.35">
      <c r="A569" s="24"/>
      <c r="B569" s="24"/>
      <c r="C569" s="24"/>
      <c r="D569" s="24"/>
      <c r="E569" s="24"/>
      <c r="F569" s="23"/>
      <c r="G569" s="23"/>
      <c r="H569" s="23"/>
      <c r="I569" s="23"/>
      <c r="J569" s="23"/>
      <c r="L569" s="24"/>
    </row>
    <row r="570" spans="1:12" x14ac:dyDescent="0.35">
      <c r="A570" s="24"/>
      <c r="B570" s="24"/>
      <c r="C570" s="24"/>
      <c r="D570" s="24"/>
      <c r="E570" s="24"/>
      <c r="F570" s="44" t="s">
        <v>226</v>
      </c>
      <c r="G570" s="44"/>
      <c r="H570" s="44"/>
      <c r="I570" s="44">
        <f>SUM(H565:H568)</f>
        <v>0</v>
      </c>
      <c r="J570" s="44" t="s">
        <v>75</v>
      </c>
      <c r="L570" s="24"/>
    </row>
    <row r="571" spans="1:12" x14ac:dyDescent="0.35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L571" s="24"/>
    </row>
    <row r="572" spans="1:12" x14ac:dyDescent="0.35">
      <c r="A572" s="48"/>
      <c r="B572" s="48"/>
      <c r="C572" s="48"/>
      <c r="D572" s="34" t="s">
        <v>19</v>
      </c>
      <c r="E572" s="48"/>
      <c r="F572" s="48"/>
      <c r="G572" s="48"/>
      <c r="H572" s="48"/>
      <c r="I572" s="48"/>
      <c r="J572" s="48"/>
      <c r="L572" s="24"/>
    </row>
    <row r="573" spans="1:12" x14ac:dyDescent="0.35">
      <c r="A573" s="24" t="s">
        <v>20</v>
      </c>
      <c r="B573" s="24"/>
      <c r="C573" s="28">
        <f>(I523*J530)*0.0283</f>
        <v>0</v>
      </c>
      <c r="D573" s="24" t="s">
        <v>41</v>
      </c>
      <c r="E573" s="24"/>
      <c r="F573" s="23" t="s">
        <v>99</v>
      </c>
      <c r="G573" s="24"/>
      <c r="H573" s="23">
        <f>(H557*(1-(((1-C577)*(3-E530))/3)))</f>
        <v>0</v>
      </c>
      <c r="I573" s="23" t="s">
        <v>75</v>
      </c>
      <c r="J573" s="24"/>
      <c r="L573" s="24"/>
    </row>
    <row r="574" spans="1:12" x14ac:dyDescent="0.35">
      <c r="A574" s="24" t="s">
        <v>71</v>
      </c>
      <c r="B574" s="24"/>
      <c r="C574" s="28" t="e">
        <f>((0.318*C573*C551)/(((G551/100)*(C523/C546))^0.5*C558))^(3/8)</f>
        <v>#DIV/0!</v>
      </c>
      <c r="D574" s="24" t="s">
        <v>74</v>
      </c>
      <c r="E574" s="24"/>
      <c r="F574" s="23" t="s">
        <v>136</v>
      </c>
      <c r="G574" s="24"/>
      <c r="H574" s="23">
        <f>(H558*(1-(((1-C578)*(3-E530))/3)))</f>
        <v>0</v>
      </c>
      <c r="I574" s="23" t="s">
        <v>75</v>
      </c>
      <c r="J574" s="24"/>
      <c r="L574" s="24"/>
    </row>
    <row r="575" spans="1:12" x14ac:dyDescent="0.35">
      <c r="A575" s="24" t="s">
        <v>73</v>
      </c>
      <c r="B575" s="24"/>
      <c r="C575" s="23" t="e">
        <f>C558*(C574/C551)</f>
        <v>#DIV/0!</v>
      </c>
      <c r="D575" s="24" t="s">
        <v>74</v>
      </c>
      <c r="E575" s="24"/>
      <c r="F575" s="23" t="s">
        <v>107</v>
      </c>
      <c r="G575" s="24"/>
      <c r="H575" s="23">
        <f>(H559*(1-(((1-C578)*(3-E530))/3)))</f>
        <v>0</v>
      </c>
      <c r="I575" s="23" t="s">
        <v>75</v>
      </c>
      <c r="J575" s="24"/>
      <c r="L575" s="24"/>
    </row>
    <row r="576" spans="1:12" x14ac:dyDescent="0.35">
      <c r="A576" s="24"/>
      <c r="B576" s="24"/>
      <c r="C576" s="23"/>
      <c r="D576" s="24"/>
      <c r="E576" s="24"/>
      <c r="F576" s="23" t="s">
        <v>92</v>
      </c>
      <c r="G576" s="24"/>
      <c r="H576" s="23">
        <f>(H560*(1-(((1-C579)*(3-E530))/3)))</f>
        <v>0</v>
      </c>
      <c r="I576" s="23" t="s">
        <v>75</v>
      </c>
      <c r="J576" s="24"/>
      <c r="L576" s="24"/>
    </row>
    <row r="577" spans="1:12" x14ac:dyDescent="0.35">
      <c r="A577" s="24" t="s">
        <v>102</v>
      </c>
      <c r="B577" s="24"/>
      <c r="C577" s="23">
        <f>IF(ISERR(((C550-(C551-C574))/C550)^2),0.8,((C550-(C551-C574))/C550)^2)</f>
        <v>0.8</v>
      </c>
      <c r="D577" s="24"/>
      <c r="E577" s="24"/>
      <c r="F577" s="24"/>
      <c r="G577" s="24"/>
      <c r="H577" s="23"/>
      <c r="I577" s="23"/>
      <c r="J577" s="24"/>
      <c r="L577" s="24"/>
    </row>
    <row r="578" spans="1:12" x14ac:dyDescent="0.35">
      <c r="A578" s="24" t="s">
        <v>141</v>
      </c>
      <c r="B578" s="24"/>
      <c r="C578" s="23">
        <f>IF(ISERR(C575/C558),0.62,(C575/C558))</f>
        <v>0.62</v>
      </c>
      <c r="D578" s="24"/>
      <c r="E578" s="24"/>
      <c r="F578" s="45" t="s">
        <v>171</v>
      </c>
      <c r="G578" s="45"/>
      <c r="H578" s="44"/>
      <c r="I578" s="44">
        <f>SUM(H573:H576)</f>
        <v>0</v>
      </c>
      <c r="J578" s="45" t="s">
        <v>75</v>
      </c>
      <c r="L578" s="24"/>
    </row>
    <row r="579" spans="1:12" x14ac:dyDescent="0.35">
      <c r="A579" s="24" t="s">
        <v>94</v>
      </c>
      <c r="B579" s="24"/>
      <c r="C579" s="23">
        <v>1</v>
      </c>
      <c r="D579" s="24"/>
      <c r="E579" s="24"/>
      <c r="F579" s="24"/>
      <c r="G579" s="24"/>
      <c r="H579" s="24"/>
      <c r="I579" s="24"/>
      <c r="J579" s="24"/>
      <c r="L579" s="24"/>
    </row>
    <row r="580" spans="1:12" x14ac:dyDescent="0.35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L580" s="24"/>
    </row>
    <row r="581" spans="1:12" x14ac:dyDescent="0.35">
      <c r="A581" s="218" t="s">
        <v>245</v>
      </c>
      <c r="B581" s="27"/>
      <c r="C581" s="48"/>
      <c r="D581" s="48"/>
      <c r="E581" s="27"/>
      <c r="F581" s="48"/>
      <c r="G581" s="48"/>
      <c r="H581" s="48"/>
      <c r="I581" s="48"/>
      <c r="J581" s="27"/>
      <c r="L581" s="24"/>
    </row>
    <row r="582" spans="1:12" x14ac:dyDescent="0.35">
      <c r="A582" s="217" t="s">
        <v>238</v>
      </c>
      <c r="B582" s="68"/>
      <c r="C582" s="67">
        <f>Input!B800</f>
        <v>0</v>
      </c>
      <c r="D582" s="68"/>
      <c r="E582" s="67"/>
      <c r="F582" s="69" t="s">
        <v>145</v>
      </c>
      <c r="G582" s="67"/>
      <c r="H582" s="69">
        <f>((H565*(H545/100))+(H566*(H546/100))+(H567*(H547/100))+(H568*(H548/100)))*C582</f>
        <v>0</v>
      </c>
      <c r="I582" s="69" t="s">
        <v>75</v>
      </c>
      <c r="J582" s="67"/>
      <c r="L582" s="24"/>
    </row>
    <row r="583" spans="1:12" ht="16" thickBot="1" x14ac:dyDescent="0.4">
      <c r="A583" s="219" t="s">
        <v>239</v>
      </c>
      <c r="B583" s="71"/>
      <c r="C583" s="70">
        <f>Input!B801</f>
        <v>0</v>
      </c>
      <c r="D583" s="70"/>
      <c r="E583" s="70"/>
      <c r="F583" s="72" t="s">
        <v>134</v>
      </c>
      <c r="G583" s="70"/>
      <c r="H583" s="72">
        <f>IF(I562&gt;=I578,I578*C583,I562*C583)</f>
        <v>0</v>
      </c>
      <c r="I583" s="72" t="s">
        <v>75</v>
      </c>
      <c r="J583" s="70"/>
      <c r="K583" s="66"/>
      <c r="L583" s="24"/>
    </row>
    <row r="584" spans="1:12" ht="16.5" thickTop="1" thickBot="1" x14ac:dyDescent="0.4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L584" s="24"/>
    </row>
    <row r="585" spans="1:12" x14ac:dyDescent="0.35">
      <c r="A585" s="46"/>
      <c r="B585" s="46"/>
      <c r="C585" s="46"/>
      <c r="D585" s="46" t="s">
        <v>162</v>
      </c>
      <c r="E585" s="46"/>
      <c r="F585" s="46"/>
      <c r="G585" s="46"/>
      <c r="H585" s="46"/>
      <c r="I585" s="46"/>
      <c r="J585" s="46"/>
      <c r="L585" s="24"/>
    </row>
    <row r="586" spans="1:12" x14ac:dyDescent="0.35">
      <c r="A586" s="49"/>
      <c r="B586" s="49"/>
      <c r="C586" s="49"/>
      <c r="D586" s="49"/>
      <c r="E586" s="49"/>
      <c r="F586" s="49"/>
      <c r="G586" s="49"/>
      <c r="H586" s="49"/>
      <c r="I586" s="49"/>
      <c r="J586" s="49"/>
      <c r="L586" s="24"/>
    </row>
    <row r="587" spans="1:12" x14ac:dyDescent="0.35">
      <c r="A587" s="23" t="s">
        <v>148</v>
      </c>
      <c r="B587" s="23"/>
      <c r="C587" s="23">
        <f>Input!E911</f>
        <v>0</v>
      </c>
      <c r="D587" s="23"/>
      <c r="E587" s="23"/>
      <c r="G587" s="23" t="s">
        <v>67</v>
      </c>
      <c r="H587" s="23"/>
      <c r="I587" s="23">
        <f>Input!E917</f>
        <v>0</v>
      </c>
      <c r="J587" s="23" t="s">
        <v>74</v>
      </c>
      <c r="L587" s="24"/>
    </row>
    <row r="588" spans="1:12" x14ac:dyDescent="0.35">
      <c r="A588" s="23" t="s">
        <v>68</v>
      </c>
      <c r="B588" s="23"/>
      <c r="C588" s="23">
        <f>Input!I910</f>
        <v>0</v>
      </c>
      <c r="D588" s="23" t="s">
        <v>74</v>
      </c>
      <c r="E588" s="23"/>
      <c r="G588" s="23" t="s">
        <v>88</v>
      </c>
      <c r="H588" s="23"/>
      <c r="I588" s="36">
        <f>IF(I587=0,0,(I587/C588)*100)</f>
        <v>0</v>
      </c>
      <c r="J588" s="23" t="s">
        <v>6</v>
      </c>
      <c r="L588" s="24"/>
    </row>
    <row r="589" spans="1:12" x14ac:dyDescent="0.35">
      <c r="A589" s="23" t="s">
        <v>69</v>
      </c>
      <c r="B589" s="23"/>
      <c r="C589" s="23">
        <f>Input!B1010</f>
        <v>0</v>
      </c>
      <c r="D589" s="23" t="s">
        <v>74</v>
      </c>
      <c r="E589" s="23"/>
      <c r="G589" s="24" t="s">
        <v>54</v>
      </c>
      <c r="H589" s="24"/>
      <c r="I589" s="24">
        <f>Input!I917</f>
        <v>0</v>
      </c>
      <c r="J589" s="24" t="s">
        <v>80</v>
      </c>
      <c r="L589" s="24"/>
    </row>
    <row r="590" spans="1:12" x14ac:dyDescent="0.35">
      <c r="A590" s="24"/>
      <c r="B590" s="24"/>
      <c r="C590" s="24"/>
      <c r="D590" s="24"/>
      <c r="E590" s="24"/>
      <c r="F590" s="24"/>
      <c r="G590" s="23"/>
      <c r="H590" s="23"/>
      <c r="I590" s="24"/>
      <c r="J590" s="24"/>
      <c r="L590" s="24"/>
    </row>
    <row r="591" spans="1:12" x14ac:dyDescent="0.35">
      <c r="A591" s="216" t="s">
        <v>64</v>
      </c>
      <c r="B591" s="27"/>
      <c r="C591" s="55">
        <f>Input!E912</f>
        <v>0</v>
      </c>
      <c r="D591" s="27"/>
      <c r="E591" s="27"/>
      <c r="F591" s="27"/>
      <c r="G591" s="27"/>
      <c r="H591" s="27"/>
      <c r="I591" s="27"/>
      <c r="J591" s="27"/>
      <c r="L591" s="24"/>
    </row>
    <row r="592" spans="1:12" x14ac:dyDescent="0.35">
      <c r="A592" s="217" t="s">
        <v>243</v>
      </c>
      <c r="B592" s="23"/>
      <c r="C592" s="53">
        <f>Input!E913</f>
        <v>0</v>
      </c>
      <c r="D592" s="23"/>
      <c r="E592" s="23"/>
      <c r="F592" s="23"/>
      <c r="G592" s="23"/>
      <c r="H592" s="23"/>
      <c r="I592" s="23"/>
      <c r="J592" s="23"/>
      <c r="L592" s="24"/>
    </row>
    <row r="593" spans="1:12" x14ac:dyDescent="0.35">
      <c r="A593" s="23" t="s">
        <v>65</v>
      </c>
      <c r="B593" s="23"/>
      <c r="C593" s="53">
        <f>Input!E914</f>
        <v>0</v>
      </c>
      <c r="D593" s="23"/>
      <c r="E593" s="23"/>
      <c r="F593" s="23"/>
      <c r="G593" s="23"/>
      <c r="H593" s="23"/>
      <c r="I593" s="23"/>
      <c r="J593" s="23"/>
      <c r="L593" s="24"/>
    </row>
    <row r="594" spans="1:12" x14ac:dyDescent="0.35">
      <c r="A594" s="23" t="s">
        <v>70</v>
      </c>
      <c r="B594" s="23"/>
      <c r="C594" s="53">
        <f>Input!E915</f>
        <v>0</v>
      </c>
      <c r="D594" s="23"/>
      <c r="E594" s="23"/>
      <c r="F594" s="23"/>
      <c r="G594" s="23"/>
      <c r="H594" s="23"/>
      <c r="I594" s="23"/>
      <c r="J594" s="23"/>
      <c r="L594" s="24"/>
    </row>
    <row r="595" spans="1:12" x14ac:dyDescent="0.35">
      <c r="A595" s="217" t="s">
        <v>250</v>
      </c>
      <c r="B595" s="23"/>
      <c r="C595" s="53">
        <f>Input!E916</f>
        <v>0</v>
      </c>
      <c r="D595" s="23"/>
      <c r="E595" s="23"/>
      <c r="F595" s="23"/>
      <c r="G595" s="23"/>
      <c r="H595" s="23"/>
      <c r="I595" s="23"/>
      <c r="J595" s="23"/>
      <c r="L595" s="24"/>
    </row>
    <row r="596" spans="1:12" x14ac:dyDescent="0.35">
      <c r="A596" s="27" t="s">
        <v>146</v>
      </c>
      <c r="B596" s="27"/>
      <c r="C596" s="55"/>
      <c r="D596" s="27"/>
      <c r="E596" s="58">
        <f>Input!E921</f>
        <v>0</v>
      </c>
      <c r="F596" s="3"/>
      <c r="G596" s="27" t="s">
        <v>135</v>
      </c>
      <c r="H596" s="27"/>
      <c r="I596" s="27"/>
      <c r="J596" s="37">
        <f>Input!J921</f>
        <v>0</v>
      </c>
      <c r="L596" s="24"/>
    </row>
    <row r="597" spans="1:12" x14ac:dyDescent="0.35">
      <c r="A597" s="12" t="s">
        <v>7</v>
      </c>
      <c r="B597" s="23"/>
      <c r="C597" s="53"/>
      <c r="D597" s="23"/>
      <c r="E597" s="24"/>
      <c r="G597" s="12" t="s">
        <v>86</v>
      </c>
      <c r="H597" s="23"/>
      <c r="I597" s="23"/>
      <c r="J597" s="23"/>
      <c r="L597" s="24"/>
    </row>
    <row r="598" spans="1:12" x14ac:dyDescent="0.35">
      <c r="A598" s="12" t="s">
        <v>12</v>
      </c>
      <c r="B598" s="12"/>
      <c r="C598" s="53"/>
      <c r="D598" s="23"/>
      <c r="E598" s="23"/>
      <c r="G598" s="12" t="s">
        <v>39</v>
      </c>
      <c r="H598" s="23"/>
      <c r="I598" s="23"/>
      <c r="J598" s="23"/>
      <c r="L598" s="24"/>
    </row>
    <row r="599" spans="1:12" x14ac:dyDescent="0.35">
      <c r="A599" s="12" t="s">
        <v>14</v>
      </c>
      <c r="B599" s="12"/>
      <c r="C599" s="53"/>
      <c r="D599" s="23"/>
      <c r="E599" s="23"/>
      <c r="G599" s="12" t="s">
        <v>45</v>
      </c>
      <c r="H599" s="23"/>
      <c r="I599" s="23"/>
      <c r="J599" s="23"/>
      <c r="L599" s="24"/>
    </row>
    <row r="600" spans="1:12" x14ac:dyDescent="0.35">
      <c r="A600" s="12" t="s">
        <v>16</v>
      </c>
      <c r="B600" s="12"/>
      <c r="C600" s="53"/>
      <c r="D600" s="23"/>
      <c r="E600" s="23"/>
      <c r="G600" s="12" t="s">
        <v>81</v>
      </c>
      <c r="H600" s="23"/>
      <c r="I600" s="23"/>
      <c r="J600" s="23"/>
      <c r="L600" s="24"/>
    </row>
    <row r="601" spans="1:12" x14ac:dyDescent="0.35">
      <c r="A601" s="12" t="s">
        <v>5</v>
      </c>
      <c r="C601" s="53"/>
      <c r="D601" s="23"/>
      <c r="E601" s="23"/>
      <c r="F601" s="24"/>
      <c r="G601" s="24"/>
      <c r="H601" s="24"/>
      <c r="I601" s="24"/>
      <c r="J601" s="24"/>
      <c r="L601" s="24"/>
    </row>
    <row r="602" spans="1:12" x14ac:dyDescent="0.35">
      <c r="A602" s="27"/>
      <c r="B602" s="27"/>
      <c r="C602" s="55"/>
      <c r="D602" s="27"/>
      <c r="E602" s="27"/>
      <c r="F602" s="27"/>
      <c r="G602" s="27"/>
      <c r="H602" s="27"/>
      <c r="I602" s="27"/>
      <c r="J602" s="27"/>
      <c r="L602" s="24"/>
    </row>
    <row r="603" spans="1:12" ht="16" thickBot="1" x14ac:dyDescent="0.4">
      <c r="A603" s="68"/>
      <c r="B603" s="68"/>
      <c r="C603" s="68"/>
      <c r="D603" s="124" t="s">
        <v>203</v>
      </c>
      <c r="E603" s="68"/>
      <c r="F603" s="68"/>
      <c r="G603" s="68"/>
      <c r="H603" s="68"/>
      <c r="I603" s="67"/>
      <c r="J603" s="67"/>
      <c r="L603" s="24"/>
    </row>
    <row r="604" spans="1:12" x14ac:dyDescent="0.35">
      <c r="A604" s="147"/>
      <c r="B604" s="148" t="s">
        <v>144</v>
      </c>
      <c r="C604" s="148" t="s">
        <v>43</v>
      </c>
      <c r="D604" s="148" t="s">
        <v>91</v>
      </c>
      <c r="E604" s="148" t="s">
        <v>44</v>
      </c>
      <c r="F604" s="149" t="s">
        <v>147</v>
      </c>
      <c r="G604" s="150" t="s">
        <v>42</v>
      </c>
      <c r="H604" s="150" t="s">
        <v>149</v>
      </c>
      <c r="I604" s="148" t="s">
        <v>205</v>
      </c>
      <c r="J604" s="151" t="s">
        <v>38</v>
      </c>
      <c r="K604" s="66"/>
      <c r="L604" s="24"/>
    </row>
    <row r="605" spans="1:12" ht="16" thickBot="1" x14ac:dyDescent="0.4">
      <c r="A605" s="152"/>
      <c r="B605" s="153" t="str">
        <f>IF(Input!A920="","no","yes")</f>
        <v>no</v>
      </c>
      <c r="C605" s="153" t="str">
        <f>IF(Input!B920="","no","yes")</f>
        <v>no</v>
      </c>
      <c r="D605" s="153" t="str">
        <f>IF(Input!C920="","no","yes")</f>
        <v>no</v>
      </c>
      <c r="E605" s="153" t="str">
        <f>IF(Input!D920="","no","yes")</f>
        <v>no</v>
      </c>
      <c r="F605" s="153" t="str">
        <f>IF(Input!E920="","no","yes")</f>
        <v>no</v>
      </c>
      <c r="G605" s="153" t="str">
        <f>IF(Input!F920="","no","yes")</f>
        <v>no</v>
      </c>
      <c r="H605" s="153" t="str">
        <f>IF(Input!G920="","no","yes")</f>
        <v>no</v>
      </c>
      <c r="I605" s="153" t="str">
        <f>IF(Input!H920="","no","yes")</f>
        <v>no</v>
      </c>
      <c r="J605" s="154" t="str">
        <f>IF(Input!I920="","no","yes")</f>
        <v>no</v>
      </c>
      <c r="K605" s="66"/>
      <c r="L605" s="24"/>
    </row>
    <row r="606" spans="1:12" x14ac:dyDescent="0.35">
      <c r="A606" s="66"/>
      <c r="B606" s="66"/>
      <c r="C606" s="66"/>
      <c r="D606" s="66"/>
      <c r="E606" s="66"/>
      <c r="F606" s="66"/>
      <c r="G606" s="66"/>
      <c r="H606" s="66"/>
      <c r="I606" s="66"/>
      <c r="J606" s="66"/>
      <c r="L606" s="24"/>
    </row>
    <row r="607" spans="1:12" x14ac:dyDescent="0.35">
      <c r="A607" s="27"/>
      <c r="B607" s="27"/>
      <c r="C607" s="55"/>
      <c r="D607" s="27"/>
      <c r="E607" s="27"/>
      <c r="F607" s="27"/>
      <c r="G607" s="27"/>
      <c r="H607" s="27"/>
      <c r="I607" s="27"/>
      <c r="J607" s="27"/>
      <c r="L607" s="24"/>
    </row>
    <row r="608" spans="1:12" x14ac:dyDescent="0.35">
      <c r="A608" s="23"/>
      <c r="B608" s="23"/>
      <c r="C608" s="23"/>
      <c r="D608" s="44" t="s">
        <v>98</v>
      </c>
      <c r="E608" s="23"/>
      <c r="F608" s="23"/>
      <c r="G608" s="23"/>
      <c r="H608" s="23"/>
      <c r="I608" s="23"/>
      <c r="J608" s="23"/>
      <c r="L608" s="24"/>
    </row>
    <row r="609" spans="1:12" x14ac:dyDescent="0.35">
      <c r="A609" s="23"/>
      <c r="B609" s="31" t="s">
        <v>105</v>
      </c>
      <c r="C609" s="51">
        <f>IF(ISERR((+H623/I628)*100),0,((H623/I628)*100))</f>
        <v>0</v>
      </c>
      <c r="D609" s="31" t="s">
        <v>142</v>
      </c>
      <c r="E609" s="51">
        <f>IF(ISERR((+H624/I628)*100),0,((H624/I628)*100))</f>
        <v>0</v>
      </c>
      <c r="F609" s="31" t="s">
        <v>111</v>
      </c>
      <c r="G609" s="51">
        <f>IF(ISERR((+H625/I628)*100),0,((H625/I628)*100))</f>
        <v>0</v>
      </c>
      <c r="H609" s="31" t="s">
        <v>97</v>
      </c>
      <c r="I609" s="51">
        <f>IF(ISERR((+H626/I628)*100),0,((H626/I628)*100))</f>
        <v>0</v>
      </c>
      <c r="J609" s="23"/>
      <c r="L609" s="24"/>
    </row>
    <row r="610" spans="1:12" x14ac:dyDescent="0.35">
      <c r="A610" s="27"/>
      <c r="B610" s="27"/>
      <c r="C610" s="55"/>
      <c r="D610" s="27"/>
      <c r="E610" s="27"/>
      <c r="F610" s="27"/>
      <c r="G610" s="27"/>
      <c r="H610" s="27"/>
      <c r="I610" s="27"/>
      <c r="J610" s="27"/>
      <c r="L610" s="24"/>
    </row>
    <row r="611" spans="1:12" x14ac:dyDescent="0.35">
      <c r="A611" s="23" t="s">
        <v>104</v>
      </c>
      <c r="B611" s="23"/>
      <c r="C611" s="23">
        <f>Input!B1012</f>
        <v>0</v>
      </c>
      <c r="D611" s="23" t="s">
        <v>74</v>
      </c>
      <c r="E611" s="23"/>
      <c r="F611" s="23" t="s">
        <v>103</v>
      </c>
      <c r="G611" s="23"/>
      <c r="H611" s="23">
        <f>IF(ISERR(Input!I1012),0,(Input!I1012))</f>
        <v>0</v>
      </c>
      <c r="I611" s="23"/>
      <c r="J611" s="23"/>
      <c r="L611" s="24"/>
    </row>
    <row r="612" spans="1:12" x14ac:dyDescent="0.35">
      <c r="A612" s="23" t="s">
        <v>139</v>
      </c>
      <c r="B612" s="23"/>
      <c r="C612" s="23">
        <f>Input!B1014</f>
        <v>0</v>
      </c>
      <c r="D612" s="23" t="s">
        <v>74</v>
      </c>
      <c r="E612" s="23"/>
      <c r="F612" s="23" t="s">
        <v>138</v>
      </c>
      <c r="G612" s="23"/>
      <c r="H612" s="23">
        <f>IF(ISERR(Input!I1014),0,(Input!I1014))</f>
        <v>0</v>
      </c>
      <c r="I612" s="23"/>
      <c r="J612" s="23"/>
      <c r="L612" s="24"/>
    </row>
    <row r="613" spans="1:12" x14ac:dyDescent="0.35">
      <c r="A613" s="23" t="s">
        <v>110</v>
      </c>
      <c r="B613" s="23"/>
      <c r="C613" s="23">
        <f>Input!B1016</f>
        <v>0</v>
      </c>
      <c r="D613" s="23" t="s">
        <v>74</v>
      </c>
      <c r="E613" s="23"/>
      <c r="F613" s="23" t="s">
        <v>109</v>
      </c>
      <c r="G613" s="23"/>
      <c r="H613" s="23">
        <f>IF(ISERR(Input!I1016),0,(Input!I1016))</f>
        <v>0</v>
      </c>
      <c r="I613" s="23"/>
      <c r="J613" s="23"/>
      <c r="L613" s="24"/>
    </row>
    <row r="614" spans="1:12" x14ac:dyDescent="0.35">
      <c r="A614" s="23" t="s">
        <v>96</v>
      </c>
      <c r="B614" s="23"/>
      <c r="C614" s="23">
        <f>Input!B1018</f>
        <v>0</v>
      </c>
      <c r="D614" s="23" t="s">
        <v>74</v>
      </c>
      <c r="E614" s="23"/>
      <c r="F614" s="23" t="s">
        <v>95</v>
      </c>
      <c r="G614" s="23"/>
      <c r="H614" s="23">
        <f>IF(ISERR(Input!I1018),0,(Input!I1018))</f>
        <v>0</v>
      </c>
      <c r="I614" s="23"/>
      <c r="J614" s="23"/>
      <c r="L614" s="24"/>
    </row>
    <row r="615" spans="1:12" x14ac:dyDescent="0.35">
      <c r="A615" s="23"/>
      <c r="B615" s="23"/>
      <c r="C615" s="53"/>
      <c r="D615" s="23"/>
      <c r="E615" s="23"/>
      <c r="F615" s="23"/>
      <c r="G615" s="23"/>
      <c r="H615" s="23"/>
      <c r="I615" s="23"/>
      <c r="J615" s="23"/>
      <c r="L615" s="24"/>
    </row>
    <row r="616" spans="1:12" x14ac:dyDescent="0.35">
      <c r="A616" s="23" t="s">
        <v>26</v>
      </c>
      <c r="B616" s="23"/>
      <c r="C616" s="23">
        <f>IF(ISERR(Input!E1012),0,(Input!E1012))</f>
        <v>0</v>
      </c>
      <c r="D616" s="23" t="s">
        <v>74</v>
      </c>
      <c r="E616" s="23"/>
      <c r="F616" s="23" t="s">
        <v>56</v>
      </c>
      <c r="G616" s="23" t="str">
        <f>IF(ISERR(Input!#REF!),"",Input!#REF!)</f>
        <v/>
      </c>
      <c r="H616" s="23" t="s">
        <v>41</v>
      </c>
      <c r="I616" s="23"/>
      <c r="J616" s="23"/>
      <c r="L616" s="24"/>
    </row>
    <row r="617" spans="1:12" x14ac:dyDescent="0.35">
      <c r="A617" s="23" t="s">
        <v>30</v>
      </c>
      <c r="B617" s="23"/>
      <c r="C617" s="23">
        <f>IF(ISERR(Input!E1014),0,(Input!E1014))</f>
        <v>0</v>
      </c>
      <c r="D617" s="23" t="s">
        <v>74</v>
      </c>
      <c r="E617" s="23"/>
      <c r="F617" s="23" t="s">
        <v>23</v>
      </c>
      <c r="G617" s="23" t="e">
        <f>Input!F1010*100</f>
        <v>#DIV/0!</v>
      </c>
      <c r="H617" s="23" t="s">
        <v>6</v>
      </c>
      <c r="I617" s="24"/>
      <c r="J617" s="23"/>
      <c r="L617" s="24"/>
    </row>
    <row r="618" spans="1:12" x14ac:dyDescent="0.35">
      <c r="A618" s="23" t="s">
        <v>28</v>
      </c>
      <c r="B618" s="23"/>
      <c r="C618" s="23">
        <f>IF(ISERR(Input!E1016),0,(Input!E1016))</f>
        <v>0</v>
      </c>
      <c r="D618" s="23" t="s">
        <v>74</v>
      </c>
      <c r="E618" s="23"/>
      <c r="F618" s="23" t="s">
        <v>32</v>
      </c>
      <c r="G618" s="36">
        <f>Input!B915</f>
        <v>0</v>
      </c>
      <c r="H618" s="23" t="s">
        <v>10</v>
      </c>
      <c r="I618" s="23"/>
      <c r="J618" s="23"/>
      <c r="L618" s="24"/>
    </row>
    <row r="619" spans="1:12" x14ac:dyDescent="0.35">
      <c r="A619" s="23" t="s">
        <v>24</v>
      </c>
      <c r="B619" s="23"/>
      <c r="C619" s="23">
        <f>IF(ISERR(Input!E1018),0,(Input!E1018))</f>
        <v>0</v>
      </c>
      <c r="D619" s="23" t="s">
        <v>74</v>
      </c>
      <c r="E619" s="23"/>
      <c r="F619" s="23"/>
      <c r="G619" s="36"/>
      <c r="H619" s="23"/>
      <c r="I619" s="23"/>
      <c r="J619" s="23"/>
      <c r="L619" s="24"/>
    </row>
    <row r="620" spans="1:12" x14ac:dyDescent="0.35">
      <c r="A620" s="23"/>
      <c r="B620" s="23"/>
      <c r="C620" s="53"/>
      <c r="D620" s="23"/>
      <c r="E620" s="23"/>
      <c r="F620" s="23"/>
      <c r="G620" s="23"/>
      <c r="H620" s="23"/>
      <c r="I620" s="23"/>
      <c r="J620" s="23"/>
      <c r="L620" s="24"/>
    </row>
    <row r="621" spans="1:12" x14ac:dyDescent="0.35">
      <c r="A621" s="44" t="s">
        <v>151</v>
      </c>
      <c r="B621" s="23"/>
      <c r="C621" s="31" t="s">
        <v>36</v>
      </c>
      <c r="D621" s="51">
        <f>IF(ISERR(Input!G1010),0,(Input!G1010))</f>
        <v>0</v>
      </c>
      <c r="E621" s="31" t="s">
        <v>260</v>
      </c>
      <c r="F621" s="51">
        <f>IF(ISERR(Input!H1010),0,(Input!H1010))</f>
        <v>0</v>
      </c>
      <c r="G621" s="31" t="s">
        <v>60</v>
      </c>
      <c r="H621" s="51">
        <f>IF(ISERR(Input!I1010),0,(Input!I1010))</f>
        <v>0</v>
      </c>
      <c r="I621" s="31" t="s">
        <v>267</v>
      </c>
      <c r="J621" s="51">
        <f>IF(ISERR(Input!J1010),0,(Input!J1010))</f>
        <v>0</v>
      </c>
      <c r="L621" s="24"/>
    </row>
    <row r="622" spans="1:12" x14ac:dyDescent="0.35">
      <c r="A622" s="48"/>
      <c r="B622" s="48"/>
      <c r="C622" s="48"/>
      <c r="D622" s="34" t="s">
        <v>3</v>
      </c>
      <c r="E622" s="48"/>
      <c r="F622" s="48"/>
      <c r="G622" s="48"/>
      <c r="H622" s="48"/>
      <c r="I622" s="48"/>
      <c r="J622" s="48"/>
      <c r="L622" s="24"/>
    </row>
    <row r="623" spans="1:12" x14ac:dyDescent="0.35">
      <c r="A623" s="23" t="s">
        <v>27</v>
      </c>
      <c r="B623" s="23"/>
      <c r="C623" s="23">
        <f>IF(ISERR(Input!C1012),0,(Input!C1012))</f>
        <v>0</v>
      </c>
      <c r="D623" s="23" t="s">
        <v>74</v>
      </c>
      <c r="E623" s="24"/>
      <c r="F623" s="23" t="s">
        <v>100</v>
      </c>
      <c r="G623" s="23"/>
      <c r="H623" s="23">
        <f>IF(ISERR((C588-I587)*C623*(C611/C589)),0,((C588-I587)*C623*(C611/C589)))</f>
        <v>0</v>
      </c>
      <c r="I623" s="23" t="s">
        <v>75</v>
      </c>
      <c r="J623" s="23"/>
      <c r="L623" s="24"/>
    </row>
    <row r="624" spans="1:12" x14ac:dyDescent="0.35">
      <c r="A624" s="23" t="s">
        <v>31</v>
      </c>
      <c r="B624" s="23"/>
      <c r="C624" s="23">
        <f>IF(ISERR(Input!C1014),0,(Input!C1014))</f>
        <v>0</v>
      </c>
      <c r="D624" s="23" t="s">
        <v>74</v>
      </c>
      <c r="E624" s="24"/>
      <c r="F624" s="23" t="s">
        <v>137</v>
      </c>
      <c r="G624" s="23"/>
      <c r="H624" s="23">
        <f>IF(ISERR((C588-I587)*C624*(C612/C589)),0,((C588-I587)*C624*(C612/C589)))</f>
        <v>0</v>
      </c>
      <c r="I624" s="23" t="s">
        <v>75</v>
      </c>
      <c r="J624" s="23"/>
      <c r="L624" s="24"/>
    </row>
    <row r="625" spans="1:12" x14ac:dyDescent="0.35">
      <c r="A625" s="23" t="s">
        <v>29</v>
      </c>
      <c r="B625" s="23"/>
      <c r="C625" s="23">
        <f>IF(ISERR(Input!C1016),0,(Input!C1016))</f>
        <v>0</v>
      </c>
      <c r="D625" s="23" t="s">
        <v>74</v>
      </c>
      <c r="E625" s="24"/>
      <c r="F625" s="23" t="s">
        <v>108</v>
      </c>
      <c r="G625" s="23"/>
      <c r="H625" s="23">
        <f>IF(ISERR((C588-I587)*C625*(C613/C589)),0,((C588-I587)*C625*(C613/C589)))</f>
        <v>0</v>
      </c>
      <c r="I625" s="23" t="s">
        <v>75</v>
      </c>
      <c r="J625" s="23"/>
      <c r="L625" s="24"/>
    </row>
    <row r="626" spans="1:12" x14ac:dyDescent="0.35">
      <c r="A626" s="23" t="s">
        <v>25</v>
      </c>
      <c r="B626" s="23"/>
      <c r="C626" s="23">
        <f>IF(ISERR(Input!C1018),0,(Input!C1018))</f>
        <v>0</v>
      </c>
      <c r="D626" s="23" t="s">
        <v>74</v>
      </c>
      <c r="E626" s="45"/>
      <c r="F626" s="23" t="s">
        <v>93</v>
      </c>
      <c r="G626" s="23"/>
      <c r="H626" s="23">
        <f>IF((C626*C614)&lt;4000,C626*C614,(((((C626*C614)-2000)/2000)^0.5*2000)+2000))</f>
        <v>0</v>
      </c>
      <c r="I626" s="23" t="s">
        <v>75</v>
      </c>
      <c r="J626" s="23"/>
      <c r="L626" s="24"/>
    </row>
    <row r="627" spans="1:12" x14ac:dyDescent="0.35">
      <c r="A627" s="24"/>
      <c r="B627" s="24"/>
      <c r="C627" s="24"/>
      <c r="D627" s="24"/>
      <c r="E627" s="23"/>
      <c r="F627" s="23"/>
      <c r="G627" s="23"/>
      <c r="H627" s="23"/>
      <c r="I627" s="23"/>
      <c r="J627" s="23"/>
      <c r="L627" s="24"/>
    </row>
    <row r="628" spans="1:12" x14ac:dyDescent="0.35">
      <c r="A628" s="24"/>
      <c r="B628" s="24"/>
      <c r="C628" s="24"/>
      <c r="D628" s="24"/>
      <c r="E628" s="23"/>
      <c r="F628" s="44" t="s">
        <v>173</v>
      </c>
      <c r="G628" s="44"/>
      <c r="H628" s="44"/>
      <c r="I628" s="44">
        <f>SUM(H623:H626)</f>
        <v>0</v>
      </c>
      <c r="J628" s="44" t="s">
        <v>75</v>
      </c>
      <c r="L628" s="24"/>
    </row>
    <row r="629" spans="1:12" x14ac:dyDescent="0.35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L629" s="24"/>
    </row>
    <row r="630" spans="1:12" x14ac:dyDescent="0.35">
      <c r="A630" s="27"/>
      <c r="B630" s="27"/>
      <c r="C630" s="27"/>
      <c r="D630" s="32" t="s">
        <v>229</v>
      </c>
      <c r="E630" s="27"/>
      <c r="F630" s="27"/>
      <c r="G630" s="27"/>
      <c r="H630" s="27"/>
      <c r="I630" s="27"/>
      <c r="J630" s="27"/>
      <c r="L630" s="24"/>
    </row>
    <row r="631" spans="1:12" x14ac:dyDescent="0.35">
      <c r="A631" s="23" t="s">
        <v>218</v>
      </c>
      <c r="B631" s="23"/>
      <c r="C631" s="23">
        <f>IF(ISERR(Input!D1012),0,(Input!D1012))</f>
        <v>0</v>
      </c>
      <c r="D631" s="23" t="s">
        <v>74</v>
      </c>
      <c r="E631" s="24"/>
      <c r="F631" s="23" t="s">
        <v>222</v>
      </c>
      <c r="G631" s="23"/>
      <c r="H631" s="23">
        <f>IF(ISERR((C588-I587)*C631*(C611/C589)),0,((C588-I587)*C631*(C611/C589)))</f>
        <v>0</v>
      </c>
      <c r="I631" s="23" t="s">
        <v>75</v>
      </c>
      <c r="J631" s="23"/>
      <c r="L631" s="24"/>
    </row>
    <row r="632" spans="1:12" x14ac:dyDescent="0.35">
      <c r="A632" s="23" t="s">
        <v>219</v>
      </c>
      <c r="B632" s="23"/>
      <c r="C632" s="23">
        <f>IF(ISERR(Input!D1014),0,(Input!D1014))</f>
        <v>0</v>
      </c>
      <c r="D632" s="23" t="s">
        <v>74</v>
      </c>
      <c r="E632" s="24"/>
      <c r="F632" s="23" t="s">
        <v>223</v>
      </c>
      <c r="G632" s="23"/>
      <c r="H632" s="23">
        <f>IF(ISERR((C588-I587)*C632*(C612/C589)),0,((C588-I587)*C632*(C612/C589)))</f>
        <v>0</v>
      </c>
      <c r="I632" s="23" t="s">
        <v>75</v>
      </c>
      <c r="J632" s="23"/>
      <c r="L632" s="24"/>
    </row>
    <row r="633" spans="1:12" x14ac:dyDescent="0.35">
      <c r="A633" s="23" t="s">
        <v>220</v>
      </c>
      <c r="B633" s="23"/>
      <c r="C633" s="23">
        <f>IF(ISERR(Input!D1016),0,(Input!D1016))</f>
        <v>0</v>
      </c>
      <c r="D633" s="23" t="s">
        <v>74</v>
      </c>
      <c r="E633" s="24"/>
      <c r="F633" s="23" t="s">
        <v>224</v>
      </c>
      <c r="G633" s="23"/>
      <c r="H633" s="23">
        <f>IF(ISERR((C588-I587)*C633*(C613/C589)),0,((C588-I587)*C633*(C613/C589)))</f>
        <v>0</v>
      </c>
      <c r="I633" s="23" t="s">
        <v>75</v>
      </c>
      <c r="J633" s="23"/>
      <c r="L633" s="24"/>
    </row>
    <row r="634" spans="1:12" x14ac:dyDescent="0.35">
      <c r="A634" s="23" t="s">
        <v>221</v>
      </c>
      <c r="B634" s="23"/>
      <c r="C634" s="23">
        <f>IF(ISERR(Input!D1018),0,(Input!D1018))</f>
        <v>0</v>
      </c>
      <c r="D634" s="23" t="s">
        <v>74</v>
      </c>
      <c r="E634" s="24"/>
      <c r="F634" s="23" t="s">
        <v>225</v>
      </c>
      <c r="G634" s="23"/>
      <c r="H634" s="23">
        <f>IF((C634*C614)&lt;4000,C634*C614,(((((C634*C614))-2000)/2000)^0.5*2000)+2000)</f>
        <v>0</v>
      </c>
      <c r="I634" s="23" t="s">
        <v>75</v>
      </c>
      <c r="J634" s="23"/>
      <c r="L634" s="24"/>
    </row>
    <row r="635" spans="1:12" x14ac:dyDescent="0.35">
      <c r="A635" s="24"/>
      <c r="B635" s="24"/>
      <c r="C635" s="24"/>
      <c r="D635" s="24"/>
      <c r="E635" s="24"/>
      <c r="F635" s="23"/>
      <c r="G635" s="23"/>
      <c r="H635" s="23"/>
      <c r="I635" s="23"/>
      <c r="J635" s="23"/>
      <c r="L635" s="24"/>
    </row>
    <row r="636" spans="1:12" x14ac:dyDescent="0.35">
      <c r="A636" s="24"/>
      <c r="B636" s="24"/>
      <c r="C636" s="24"/>
      <c r="D636" s="24"/>
      <c r="E636" s="24"/>
      <c r="F636" s="44" t="s">
        <v>226</v>
      </c>
      <c r="G636" s="44"/>
      <c r="H636" s="44"/>
      <c r="I636" s="44">
        <f>SUM(H631:H634)</f>
        <v>0</v>
      </c>
      <c r="J636" s="44" t="s">
        <v>75</v>
      </c>
      <c r="L636" s="24"/>
    </row>
    <row r="637" spans="1:12" x14ac:dyDescent="0.35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L637" s="24"/>
    </row>
    <row r="638" spans="1:12" x14ac:dyDescent="0.35">
      <c r="A638" s="48"/>
      <c r="B638" s="48"/>
      <c r="C638" s="48"/>
      <c r="D638" s="34" t="s">
        <v>19</v>
      </c>
      <c r="E638" s="48"/>
      <c r="F638" s="48"/>
      <c r="G638" s="48"/>
      <c r="H638" s="48"/>
      <c r="I638" s="48"/>
      <c r="J638" s="48"/>
      <c r="L638" s="24"/>
    </row>
    <row r="639" spans="1:12" x14ac:dyDescent="0.35">
      <c r="A639" s="24" t="s">
        <v>18</v>
      </c>
      <c r="B639" s="24"/>
      <c r="C639" s="28">
        <f>(I589*J596)*0.0283</f>
        <v>0</v>
      </c>
      <c r="D639" s="24" t="s">
        <v>41</v>
      </c>
      <c r="E639" s="24"/>
      <c r="F639" s="23" t="s">
        <v>99</v>
      </c>
      <c r="G639" s="24"/>
      <c r="H639" s="23">
        <f>(H623*(1-(((1-C643)*(3-E596))/3)))</f>
        <v>0</v>
      </c>
      <c r="I639" s="23" t="s">
        <v>75</v>
      </c>
      <c r="J639" s="24"/>
      <c r="L639" s="24"/>
    </row>
    <row r="640" spans="1:12" x14ac:dyDescent="0.35">
      <c r="A640" s="24" t="s">
        <v>71</v>
      </c>
      <c r="B640" s="24"/>
      <c r="C640" s="28" t="e">
        <f>((0.318*C639*C617)/(((G617/100)*(C589/C612))^0.5*C624))^(3/8)</f>
        <v>#DIV/0!</v>
      </c>
      <c r="D640" s="24" t="s">
        <v>74</v>
      </c>
      <c r="E640" s="24"/>
      <c r="F640" s="23" t="s">
        <v>136</v>
      </c>
      <c r="G640" s="24"/>
      <c r="H640" s="23">
        <f>(H624*(1-(((1-C644)*(3-E596))/3)))</f>
        <v>0</v>
      </c>
      <c r="I640" s="23" t="s">
        <v>75</v>
      </c>
      <c r="J640" s="24"/>
      <c r="L640" s="24"/>
    </row>
    <row r="641" spans="1:12" x14ac:dyDescent="0.35">
      <c r="A641" s="24" t="s">
        <v>73</v>
      </c>
      <c r="B641" s="24"/>
      <c r="C641" s="23" t="e">
        <f>C624*(C640/C617)</f>
        <v>#DIV/0!</v>
      </c>
      <c r="D641" s="24" t="s">
        <v>74</v>
      </c>
      <c r="E641" s="24"/>
      <c r="F641" s="23" t="s">
        <v>107</v>
      </c>
      <c r="G641" s="24"/>
      <c r="H641" s="23">
        <f>(H625*(1-(((1-C644)*(3-E596))/3)))</f>
        <v>0</v>
      </c>
      <c r="I641" s="23" t="s">
        <v>75</v>
      </c>
      <c r="J641" s="24"/>
      <c r="L641" s="24"/>
    </row>
    <row r="642" spans="1:12" x14ac:dyDescent="0.35">
      <c r="A642" s="24"/>
      <c r="B642" s="24"/>
      <c r="C642" s="23"/>
      <c r="D642" s="24"/>
      <c r="E642" s="24"/>
      <c r="F642" s="23" t="s">
        <v>92</v>
      </c>
      <c r="G642" s="24"/>
      <c r="H642" s="23">
        <f>(H626*(1-(((1-C645)*(3-E596))/3)))</f>
        <v>0</v>
      </c>
      <c r="I642" s="23" t="s">
        <v>75</v>
      </c>
      <c r="J642" s="24"/>
      <c r="L642" s="24"/>
    </row>
    <row r="643" spans="1:12" x14ac:dyDescent="0.35">
      <c r="A643" s="24" t="s">
        <v>102</v>
      </c>
      <c r="B643" s="24"/>
      <c r="C643" s="23">
        <f>IF(ISERR(((C616-(C617-C640))/C616)^2),0.8,((C616-(C617-C640))/C616)^2)</f>
        <v>0.8</v>
      </c>
      <c r="D643" s="24"/>
      <c r="E643" s="24"/>
      <c r="F643" s="24"/>
      <c r="G643" s="24"/>
      <c r="H643" s="23"/>
      <c r="I643" s="23"/>
      <c r="J643" s="24"/>
      <c r="L643" s="24"/>
    </row>
    <row r="644" spans="1:12" x14ac:dyDescent="0.35">
      <c r="A644" s="24" t="s">
        <v>141</v>
      </c>
      <c r="B644" s="24"/>
      <c r="C644" s="23">
        <f>IF(ISERR(C641/C624),0.62,(C641/C624))</f>
        <v>0.62</v>
      </c>
      <c r="D644" s="24"/>
      <c r="E644" s="24"/>
      <c r="F644" s="45" t="s">
        <v>170</v>
      </c>
      <c r="G644" s="45"/>
      <c r="H644" s="44"/>
      <c r="I644" s="44">
        <f>SUM(H639:H642)</f>
        <v>0</v>
      </c>
      <c r="J644" s="45" t="s">
        <v>75</v>
      </c>
      <c r="L644" s="24"/>
    </row>
    <row r="645" spans="1:12" x14ac:dyDescent="0.35">
      <c r="A645" s="24" t="s">
        <v>94</v>
      </c>
      <c r="B645" s="24"/>
      <c r="C645" s="23">
        <v>1</v>
      </c>
      <c r="D645" s="24"/>
      <c r="E645" s="24"/>
      <c r="F645" s="24"/>
      <c r="G645" s="24"/>
      <c r="H645" s="24"/>
      <c r="I645" s="24"/>
      <c r="J645" s="24"/>
      <c r="L645" s="24"/>
    </row>
    <row r="646" spans="1:12" x14ac:dyDescent="0.35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L646" s="24"/>
    </row>
    <row r="647" spans="1:12" x14ac:dyDescent="0.35">
      <c r="A647" s="218" t="s">
        <v>245</v>
      </c>
      <c r="B647" s="27"/>
      <c r="C647" s="48"/>
      <c r="D647" s="48"/>
      <c r="E647" s="27"/>
      <c r="F647" s="48"/>
      <c r="G647" s="48"/>
      <c r="H647" s="48"/>
      <c r="I647" s="48"/>
      <c r="J647" s="27"/>
      <c r="L647" s="24"/>
    </row>
    <row r="648" spans="1:12" x14ac:dyDescent="0.35">
      <c r="A648" s="217" t="s">
        <v>238</v>
      </c>
      <c r="B648" s="67"/>
      <c r="C648" s="67">
        <f>Input!B912</f>
        <v>0</v>
      </c>
      <c r="D648" s="68"/>
      <c r="E648" s="67"/>
      <c r="F648" s="69" t="s">
        <v>145</v>
      </c>
      <c r="G648" s="67"/>
      <c r="H648" s="69">
        <f>((H631*(H611/100))+(H632*(H612/100))+(H633*(H613/100))+(H634*(H614/100)))*C648</f>
        <v>0</v>
      </c>
      <c r="I648" s="69" t="s">
        <v>75</v>
      </c>
      <c r="J648" s="67"/>
      <c r="L648" s="24"/>
    </row>
    <row r="649" spans="1:12" ht="16" thickBot="1" x14ac:dyDescent="0.4">
      <c r="A649" s="219" t="s">
        <v>239</v>
      </c>
      <c r="B649" s="70"/>
      <c r="C649" s="70">
        <f>Input!B913</f>
        <v>0</v>
      </c>
      <c r="D649" s="70"/>
      <c r="E649" s="70"/>
      <c r="F649" s="72" t="s">
        <v>134</v>
      </c>
      <c r="G649" s="70"/>
      <c r="H649" s="72">
        <f>IF(I628&gt;=I644,I644*C649,I628*C649)</f>
        <v>0</v>
      </c>
      <c r="I649" s="72" t="s">
        <v>75</v>
      </c>
      <c r="J649" s="70"/>
      <c r="K649" s="66"/>
      <c r="L649" s="24"/>
    </row>
    <row r="650" spans="1:12" ht="16.5" thickTop="1" thickBot="1" x14ac:dyDescent="0.4">
      <c r="A650" s="67"/>
      <c r="B650" s="67"/>
      <c r="C650" s="67"/>
      <c r="D650" s="67"/>
      <c r="E650" s="67"/>
      <c r="F650" s="67"/>
      <c r="G650" s="67"/>
      <c r="H650" s="67"/>
      <c r="I650" s="67"/>
      <c r="J650" s="67"/>
      <c r="L650" s="24"/>
    </row>
    <row r="651" spans="1:12" x14ac:dyDescent="0.35">
      <c r="A651" s="46"/>
      <c r="B651" s="46"/>
      <c r="C651" s="46"/>
      <c r="D651" s="46" t="s">
        <v>154</v>
      </c>
      <c r="E651" s="46"/>
      <c r="F651" s="46"/>
      <c r="G651" s="46"/>
      <c r="H651" s="46"/>
      <c r="I651" s="46"/>
      <c r="J651" s="46"/>
      <c r="L651" s="24"/>
    </row>
    <row r="652" spans="1:12" x14ac:dyDescent="0.35">
      <c r="A652" s="49"/>
      <c r="B652" s="49"/>
      <c r="C652" s="49"/>
      <c r="D652" s="49"/>
      <c r="E652" s="49"/>
      <c r="F652" s="49"/>
      <c r="G652" s="49"/>
      <c r="H652" s="49"/>
      <c r="I652" s="49"/>
      <c r="J652" s="49"/>
      <c r="L652" s="24"/>
    </row>
    <row r="653" spans="1:12" x14ac:dyDescent="0.35">
      <c r="A653" s="23" t="s">
        <v>148</v>
      </c>
      <c r="B653" s="23"/>
      <c r="C653" s="23">
        <f>Input!E1023</f>
        <v>0</v>
      </c>
      <c r="D653" s="23"/>
      <c r="E653" s="23"/>
      <c r="G653" s="23" t="s">
        <v>67</v>
      </c>
      <c r="H653" s="23"/>
      <c r="I653" s="23">
        <f>Input!E1029</f>
        <v>0</v>
      </c>
      <c r="J653" s="23" t="s">
        <v>74</v>
      </c>
      <c r="L653" s="24"/>
    </row>
    <row r="654" spans="1:12" x14ac:dyDescent="0.35">
      <c r="A654" s="23" t="s">
        <v>68</v>
      </c>
      <c r="B654" s="23"/>
      <c r="C654" s="23">
        <f>Input!I1022</f>
        <v>0</v>
      </c>
      <c r="D654" s="23" t="s">
        <v>74</v>
      </c>
      <c r="E654" s="23"/>
      <c r="G654" s="23" t="s">
        <v>88</v>
      </c>
      <c r="H654" s="23"/>
      <c r="I654" s="36">
        <f>IF(I653=0,0,(I653/C654)*100)</f>
        <v>0</v>
      </c>
      <c r="J654" s="23" t="s">
        <v>6</v>
      </c>
      <c r="L654" s="24"/>
    </row>
    <row r="655" spans="1:12" x14ac:dyDescent="0.35">
      <c r="A655" s="23" t="s">
        <v>69</v>
      </c>
      <c r="B655" s="23"/>
      <c r="C655" s="23">
        <f>Input!B1122</f>
        <v>0</v>
      </c>
      <c r="D655" s="23" t="s">
        <v>74</v>
      </c>
      <c r="E655" s="23"/>
      <c r="G655" s="24" t="s">
        <v>54</v>
      </c>
      <c r="H655" s="24"/>
      <c r="I655" s="24">
        <f>Input!I1029</f>
        <v>0</v>
      </c>
      <c r="J655" s="24" t="s">
        <v>80</v>
      </c>
      <c r="L655" s="24"/>
    </row>
    <row r="656" spans="1:12" x14ac:dyDescent="0.35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L656" s="24"/>
    </row>
    <row r="657" spans="1:12" x14ac:dyDescent="0.35">
      <c r="A657" s="216" t="s">
        <v>64</v>
      </c>
      <c r="B657" s="27"/>
      <c r="C657" s="55">
        <f>Input!E1024</f>
        <v>0</v>
      </c>
      <c r="D657" s="27"/>
      <c r="E657" s="27"/>
      <c r="F657" s="27"/>
      <c r="G657" s="27"/>
      <c r="H657" s="27"/>
      <c r="I657" s="27"/>
      <c r="J657" s="27"/>
      <c r="L657" s="24"/>
    </row>
    <row r="658" spans="1:12" x14ac:dyDescent="0.35">
      <c r="A658" s="217" t="s">
        <v>243</v>
      </c>
      <c r="B658" s="23"/>
      <c r="C658" s="53">
        <f>Input!E1025</f>
        <v>0</v>
      </c>
      <c r="D658" s="23"/>
      <c r="E658" s="23"/>
      <c r="F658" s="23"/>
      <c r="G658" s="23"/>
      <c r="H658" s="23"/>
      <c r="I658" s="23"/>
      <c r="J658" s="23"/>
      <c r="L658" s="24"/>
    </row>
    <row r="659" spans="1:12" x14ac:dyDescent="0.35">
      <c r="A659" s="23" t="s">
        <v>65</v>
      </c>
      <c r="B659" s="23"/>
      <c r="C659" s="53">
        <f>Input!E1026</f>
        <v>0</v>
      </c>
      <c r="D659" s="23"/>
      <c r="E659" s="23"/>
      <c r="F659" s="23"/>
      <c r="G659" s="23"/>
      <c r="H659" s="23"/>
      <c r="I659" s="23"/>
      <c r="J659" s="23"/>
      <c r="L659" s="24"/>
    </row>
    <row r="660" spans="1:12" x14ac:dyDescent="0.35">
      <c r="A660" s="23" t="s">
        <v>70</v>
      </c>
      <c r="B660" s="23"/>
      <c r="C660" s="53">
        <f>Input!E1027</f>
        <v>0</v>
      </c>
      <c r="D660" s="23"/>
      <c r="E660" s="23"/>
      <c r="F660" s="23"/>
      <c r="G660" s="23"/>
      <c r="H660" s="23"/>
      <c r="I660" s="23"/>
      <c r="J660" s="23"/>
      <c r="L660" s="24"/>
    </row>
    <row r="661" spans="1:12" x14ac:dyDescent="0.35">
      <c r="A661" s="217" t="s">
        <v>250</v>
      </c>
      <c r="B661" s="23"/>
      <c r="C661" s="53">
        <f>Input!E1028</f>
        <v>0</v>
      </c>
      <c r="D661" s="23"/>
      <c r="E661" s="23"/>
      <c r="F661" s="23"/>
      <c r="G661" s="23"/>
      <c r="H661" s="23"/>
      <c r="I661" s="23"/>
      <c r="J661" s="23"/>
      <c r="L661" s="24"/>
    </row>
    <row r="662" spans="1:12" x14ac:dyDescent="0.35">
      <c r="A662" s="27" t="s">
        <v>146</v>
      </c>
      <c r="B662" s="27"/>
      <c r="C662" s="55"/>
      <c r="D662" s="27"/>
      <c r="E662" s="58">
        <f>Input!E1033</f>
        <v>0</v>
      </c>
      <c r="F662" s="3"/>
      <c r="G662" s="27" t="s">
        <v>135</v>
      </c>
      <c r="H662" s="27"/>
      <c r="I662" s="27"/>
      <c r="J662" s="37">
        <f>Input!J1033</f>
        <v>0</v>
      </c>
      <c r="L662" s="24"/>
    </row>
    <row r="663" spans="1:12" x14ac:dyDescent="0.35">
      <c r="A663" s="12" t="s">
        <v>7</v>
      </c>
      <c r="B663" s="23"/>
      <c r="C663" s="53"/>
      <c r="D663" s="23"/>
      <c r="E663" s="24"/>
      <c r="G663" s="12" t="s">
        <v>86</v>
      </c>
      <c r="H663" s="23"/>
      <c r="I663" s="23"/>
      <c r="J663" s="23"/>
      <c r="L663" s="24"/>
    </row>
    <row r="664" spans="1:12" x14ac:dyDescent="0.35">
      <c r="A664" s="12" t="s">
        <v>12</v>
      </c>
      <c r="B664" s="12"/>
      <c r="C664" s="53"/>
      <c r="D664" s="23"/>
      <c r="E664" s="23"/>
      <c r="G664" s="12" t="s">
        <v>39</v>
      </c>
      <c r="H664" s="23"/>
      <c r="I664" s="23"/>
      <c r="J664" s="23"/>
      <c r="L664" s="24"/>
    </row>
    <row r="665" spans="1:12" x14ac:dyDescent="0.35">
      <c r="A665" s="12" t="s">
        <v>14</v>
      </c>
      <c r="B665" s="12"/>
      <c r="C665" s="53"/>
      <c r="D665" s="23"/>
      <c r="E665" s="23"/>
      <c r="G665" s="12" t="s">
        <v>45</v>
      </c>
      <c r="H665" s="23"/>
      <c r="I665" s="23"/>
      <c r="J665" s="23"/>
      <c r="L665" s="24"/>
    </row>
    <row r="666" spans="1:12" x14ac:dyDescent="0.35">
      <c r="A666" s="12" t="s">
        <v>16</v>
      </c>
      <c r="B666" s="12"/>
      <c r="C666" s="53"/>
      <c r="D666" s="23"/>
      <c r="E666" s="23"/>
      <c r="G666" s="12" t="s">
        <v>81</v>
      </c>
      <c r="H666" s="23"/>
      <c r="I666" s="23"/>
      <c r="J666" s="23"/>
      <c r="L666" s="24"/>
    </row>
    <row r="667" spans="1:12" x14ac:dyDescent="0.35">
      <c r="A667" s="12" t="s">
        <v>5</v>
      </c>
      <c r="C667" s="53"/>
      <c r="D667" s="23"/>
      <c r="E667" s="23"/>
      <c r="F667" s="24"/>
      <c r="G667" s="24"/>
      <c r="H667" s="24"/>
      <c r="I667" s="24"/>
      <c r="J667" s="24"/>
      <c r="L667" s="24"/>
    </row>
    <row r="668" spans="1:12" x14ac:dyDescent="0.35">
      <c r="A668" s="27"/>
      <c r="B668" s="27"/>
      <c r="C668" s="55"/>
      <c r="D668" s="27"/>
      <c r="E668" s="27"/>
      <c r="F668" s="27"/>
      <c r="G668" s="27"/>
      <c r="H668" s="27"/>
      <c r="I668" s="27"/>
      <c r="J668" s="27"/>
      <c r="L668" s="24"/>
    </row>
    <row r="669" spans="1:12" ht="16" thickBot="1" x14ac:dyDescent="0.4">
      <c r="A669" s="68"/>
      <c r="B669" s="68"/>
      <c r="C669" s="68"/>
      <c r="D669" s="124" t="s">
        <v>203</v>
      </c>
      <c r="E669" s="68"/>
      <c r="F669" s="68"/>
      <c r="G669" s="68"/>
      <c r="H669" s="68"/>
      <c r="I669" s="67"/>
      <c r="J669" s="67"/>
      <c r="L669" s="24"/>
    </row>
    <row r="670" spans="1:12" x14ac:dyDescent="0.35">
      <c r="A670" s="147"/>
      <c r="B670" s="148" t="s">
        <v>144</v>
      </c>
      <c r="C670" s="148" t="s">
        <v>43</v>
      </c>
      <c r="D670" s="148" t="s">
        <v>91</v>
      </c>
      <c r="E670" s="148" t="s">
        <v>44</v>
      </c>
      <c r="F670" s="149" t="s">
        <v>147</v>
      </c>
      <c r="G670" s="150" t="s">
        <v>42</v>
      </c>
      <c r="H670" s="150" t="s">
        <v>149</v>
      </c>
      <c r="I670" s="148" t="s">
        <v>205</v>
      </c>
      <c r="J670" s="151" t="s">
        <v>38</v>
      </c>
      <c r="K670" s="66"/>
      <c r="L670" s="24"/>
    </row>
    <row r="671" spans="1:12" ht="16" thickBot="1" x14ac:dyDescent="0.4">
      <c r="A671" s="152"/>
      <c r="B671" s="153" t="str">
        <f>IF(Input!A1032="","no","yes")</f>
        <v>no</v>
      </c>
      <c r="C671" s="153" t="str">
        <f>IF(Input!B1032="","no","yes")</f>
        <v>no</v>
      </c>
      <c r="D671" s="153" t="str">
        <f>IF(Input!C1032="","no","yes")</f>
        <v>no</v>
      </c>
      <c r="E671" s="153" t="str">
        <f>IF(Input!D1032="","no","yes")</f>
        <v>no</v>
      </c>
      <c r="F671" s="153" t="str">
        <f>IF(Input!E1032="","no","yes")</f>
        <v>no</v>
      </c>
      <c r="G671" s="153" t="str">
        <f>IF(Input!F1032="","no","yes")</f>
        <v>no</v>
      </c>
      <c r="H671" s="153" t="str">
        <f>IF(Input!G1032="","no","yes")</f>
        <v>no</v>
      </c>
      <c r="I671" s="153" t="str">
        <f>IF(Input!H1032="","no","yes")</f>
        <v>no</v>
      </c>
      <c r="J671" s="154" t="str">
        <f>IF(Input!I1032="","no","yes")</f>
        <v>no</v>
      </c>
      <c r="K671" s="66"/>
      <c r="L671" s="24"/>
    </row>
    <row r="672" spans="1:12" x14ac:dyDescent="0.35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L672" s="24"/>
    </row>
    <row r="673" spans="1:12" x14ac:dyDescent="0.35">
      <c r="A673" s="34"/>
      <c r="B673" s="34"/>
      <c r="C673" s="34"/>
      <c r="D673" s="48"/>
      <c r="E673" s="34"/>
      <c r="F673" s="48"/>
      <c r="G673" s="34"/>
      <c r="H673" s="48"/>
      <c r="I673" s="48"/>
      <c r="J673" s="48"/>
      <c r="L673" s="24"/>
    </row>
    <row r="674" spans="1:12" x14ac:dyDescent="0.35">
      <c r="A674" s="23"/>
      <c r="B674" s="23"/>
      <c r="C674" s="23"/>
      <c r="D674" s="44" t="s">
        <v>98</v>
      </c>
      <c r="E674" s="23"/>
      <c r="F674" s="23"/>
      <c r="G674" s="23"/>
      <c r="H674" s="23"/>
      <c r="I674" s="23"/>
      <c r="J674" s="23"/>
      <c r="L674" s="24"/>
    </row>
    <row r="675" spans="1:12" x14ac:dyDescent="0.35">
      <c r="A675" s="23"/>
      <c r="B675" s="31" t="s">
        <v>105</v>
      </c>
      <c r="C675" s="51">
        <f>IF(ISERR((+H689/I694)*100),0,((H689/I694)*100))</f>
        <v>0</v>
      </c>
      <c r="D675" s="31" t="s">
        <v>142</v>
      </c>
      <c r="E675" s="51">
        <f>IF(ISERR((+H690/I694)*100),0,((H690/I694)*100))</f>
        <v>0</v>
      </c>
      <c r="F675" s="31" t="s">
        <v>111</v>
      </c>
      <c r="G675" s="51">
        <f>IF(ISERR((+H691/I694)*100),0,((H691/I694)*100))</f>
        <v>0</v>
      </c>
      <c r="H675" s="31" t="s">
        <v>97</v>
      </c>
      <c r="I675" s="51">
        <f>IF(ISERR((+H692/I694)*100),0,((H692/I694)*100))</f>
        <v>0</v>
      </c>
      <c r="J675" s="23"/>
      <c r="L675" s="24"/>
    </row>
    <row r="676" spans="1:12" x14ac:dyDescent="0.35">
      <c r="A676" s="27"/>
      <c r="B676" s="27"/>
      <c r="C676" s="55"/>
      <c r="D676" s="27"/>
      <c r="E676" s="27"/>
      <c r="F676" s="27"/>
      <c r="G676" s="27"/>
      <c r="H676" s="27"/>
      <c r="I676" s="27"/>
      <c r="J676" s="27"/>
      <c r="L676" s="24"/>
    </row>
    <row r="677" spans="1:12" x14ac:dyDescent="0.35">
      <c r="A677" s="23" t="s">
        <v>104</v>
      </c>
      <c r="B677" s="23"/>
      <c r="C677" s="23">
        <f>Input!B1124</f>
        <v>0</v>
      </c>
      <c r="D677" s="23" t="s">
        <v>74</v>
      </c>
      <c r="E677" s="23"/>
      <c r="F677" s="23" t="s">
        <v>103</v>
      </c>
      <c r="G677" s="23"/>
      <c r="H677" s="23">
        <f>IF(ISERR(Input!I1124),0,(Input!I1124))</f>
        <v>0</v>
      </c>
      <c r="I677" s="23"/>
      <c r="J677" s="23"/>
      <c r="L677" s="24"/>
    </row>
    <row r="678" spans="1:12" x14ac:dyDescent="0.35">
      <c r="A678" s="23" t="s">
        <v>139</v>
      </c>
      <c r="B678" s="23"/>
      <c r="C678" s="23">
        <f>Input!B1126</f>
        <v>0</v>
      </c>
      <c r="D678" s="23" t="s">
        <v>74</v>
      </c>
      <c r="E678" s="23"/>
      <c r="F678" s="23" t="s">
        <v>138</v>
      </c>
      <c r="G678" s="23"/>
      <c r="H678" s="23">
        <f>IF(ISERR(Input!I1126),0,(Input!I1126))</f>
        <v>0</v>
      </c>
      <c r="I678" s="23"/>
      <c r="J678" s="23"/>
      <c r="L678" s="24"/>
    </row>
    <row r="679" spans="1:12" x14ac:dyDescent="0.35">
      <c r="A679" s="23" t="s">
        <v>110</v>
      </c>
      <c r="B679" s="23"/>
      <c r="C679" s="23">
        <f>Input!B1128</f>
        <v>0</v>
      </c>
      <c r="D679" s="23" t="s">
        <v>74</v>
      </c>
      <c r="E679" s="23"/>
      <c r="F679" s="23" t="s">
        <v>109</v>
      </c>
      <c r="G679" s="23"/>
      <c r="H679" s="23">
        <f>IF(ISERR(Input!I1128),0,(Input!I1128))</f>
        <v>0</v>
      </c>
      <c r="I679" s="23"/>
      <c r="J679" s="23"/>
      <c r="L679" s="24"/>
    </row>
    <row r="680" spans="1:12" x14ac:dyDescent="0.35">
      <c r="A680" s="23" t="s">
        <v>96</v>
      </c>
      <c r="B680" s="23"/>
      <c r="C680" s="23">
        <f>Input!B1130</f>
        <v>0</v>
      </c>
      <c r="D680" s="23" t="s">
        <v>74</v>
      </c>
      <c r="E680" s="23"/>
      <c r="F680" s="23" t="s">
        <v>95</v>
      </c>
      <c r="G680" s="23"/>
      <c r="H680" s="23">
        <f>IF(ISERR(Input!I1130),0,(Input!I1130))</f>
        <v>0</v>
      </c>
      <c r="I680" s="23"/>
      <c r="J680" s="23"/>
      <c r="L680" s="24"/>
    </row>
    <row r="681" spans="1:12" x14ac:dyDescent="0.35">
      <c r="A681" s="23"/>
      <c r="B681" s="23"/>
      <c r="C681" s="53"/>
      <c r="D681" s="23"/>
      <c r="E681" s="23"/>
      <c r="F681" s="23"/>
      <c r="G681" s="23"/>
      <c r="H681" s="23"/>
      <c r="I681" s="23"/>
      <c r="J681" s="23"/>
      <c r="L681" s="24"/>
    </row>
    <row r="682" spans="1:12" x14ac:dyDescent="0.35">
      <c r="A682" s="23" t="s">
        <v>26</v>
      </c>
      <c r="B682" s="23"/>
      <c r="C682" s="23">
        <f>IF(ISERR(Input!E1124),0,(Input!E1124))</f>
        <v>0</v>
      </c>
      <c r="D682" s="23" t="s">
        <v>74</v>
      </c>
      <c r="E682" s="23"/>
      <c r="F682" s="23" t="s">
        <v>56</v>
      </c>
      <c r="G682" s="23" t="str">
        <f>IF(ISERR(Input!#REF!),"",Input!#REF!)</f>
        <v/>
      </c>
      <c r="H682" s="23" t="s">
        <v>41</v>
      </c>
      <c r="I682" s="23"/>
      <c r="J682" s="23"/>
      <c r="L682" s="24"/>
    </row>
    <row r="683" spans="1:12" x14ac:dyDescent="0.35">
      <c r="A683" s="23" t="s">
        <v>30</v>
      </c>
      <c r="B683" s="23"/>
      <c r="C683" s="23">
        <f>IF(ISERR(Input!E1126),0,(Input!E1126))</f>
        <v>0</v>
      </c>
      <c r="D683" s="23" t="s">
        <v>74</v>
      </c>
      <c r="E683" s="23"/>
      <c r="F683" s="23" t="s">
        <v>23</v>
      </c>
      <c r="G683" s="23" t="e">
        <f>Input!F1122*100</f>
        <v>#DIV/0!</v>
      </c>
      <c r="H683" s="23" t="s">
        <v>6</v>
      </c>
      <c r="I683" s="24"/>
      <c r="J683" s="23"/>
      <c r="L683" s="24"/>
    </row>
    <row r="684" spans="1:12" x14ac:dyDescent="0.35">
      <c r="A684" s="23" t="s">
        <v>28</v>
      </c>
      <c r="B684" s="23"/>
      <c r="C684" s="23">
        <f>IF(ISERR(Input!E1128),0,(Input!E1128))</f>
        <v>0</v>
      </c>
      <c r="D684" s="23" t="s">
        <v>74</v>
      </c>
      <c r="E684" s="23"/>
      <c r="F684" s="23" t="s">
        <v>32</v>
      </c>
      <c r="G684" s="36">
        <f>Input!B1027</f>
        <v>0</v>
      </c>
      <c r="H684" s="23" t="s">
        <v>10</v>
      </c>
      <c r="I684" s="23"/>
      <c r="J684" s="23"/>
      <c r="L684" s="24"/>
    </row>
    <row r="685" spans="1:12" x14ac:dyDescent="0.35">
      <c r="A685" s="23" t="s">
        <v>24</v>
      </c>
      <c r="B685" s="23"/>
      <c r="C685" s="23">
        <f>IF(ISERR(Input!E1130),0,(Input!E1130))</f>
        <v>0</v>
      </c>
      <c r="D685" s="23" t="s">
        <v>74</v>
      </c>
      <c r="E685" s="23"/>
      <c r="F685" s="23"/>
      <c r="G685" s="36"/>
      <c r="H685" s="23"/>
      <c r="I685" s="23"/>
      <c r="J685" s="23"/>
      <c r="L685" s="24"/>
    </row>
    <row r="686" spans="1:12" x14ac:dyDescent="0.35">
      <c r="A686" s="23"/>
      <c r="B686" s="23"/>
      <c r="C686" s="53"/>
      <c r="D686" s="23"/>
      <c r="E686" s="23"/>
      <c r="F686" s="23"/>
      <c r="G686" s="23"/>
      <c r="H686" s="23"/>
      <c r="I686" s="23"/>
      <c r="J686" s="23"/>
      <c r="L686" s="24"/>
    </row>
    <row r="687" spans="1:12" x14ac:dyDescent="0.35">
      <c r="A687" s="44" t="s">
        <v>151</v>
      </c>
      <c r="B687" s="23"/>
      <c r="C687" s="31" t="s">
        <v>36</v>
      </c>
      <c r="D687" s="51">
        <f>IF(ISERR(Input!G1122),0,(Input!G1122))</f>
        <v>0</v>
      </c>
      <c r="E687" s="31" t="s">
        <v>260</v>
      </c>
      <c r="F687" s="51">
        <f>IF(ISERR(Input!H1122),0,(Input!H1122))</f>
        <v>0</v>
      </c>
      <c r="G687" s="31" t="s">
        <v>60</v>
      </c>
      <c r="H687" s="51">
        <f>IF(ISERR(Input!I1122),0,(Input!I1122))</f>
        <v>0</v>
      </c>
      <c r="I687" s="31" t="s">
        <v>267</v>
      </c>
      <c r="J687" s="51">
        <f>IF(ISERR(Input!J1122),0,(Input!J1122))</f>
        <v>0</v>
      </c>
      <c r="L687" s="24"/>
    </row>
    <row r="688" spans="1:12" x14ac:dyDescent="0.35">
      <c r="A688" s="48"/>
      <c r="B688" s="48"/>
      <c r="C688" s="48"/>
      <c r="D688" s="34" t="s">
        <v>3</v>
      </c>
      <c r="E688" s="48"/>
      <c r="F688" s="48"/>
      <c r="G688" s="48"/>
      <c r="H688" s="48"/>
      <c r="I688" s="48"/>
      <c r="J688" s="48"/>
      <c r="L688" s="24"/>
    </row>
    <row r="689" spans="1:12" x14ac:dyDescent="0.35">
      <c r="A689" s="23" t="s">
        <v>27</v>
      </c>
      <c r="B689" s="23"/>
      <c r="C689" s="23">
        <f>IF(ISERR(Input!C1124),0,(Input!C1124))</f>
        <v>0</v>
      </c>
      <c r="D689" s="23" t="s">
        <v>74</v>
      </c>
      <c r="E689" s="24"/>
      <c r="F689" s="23" t="s">
        <v>100</v>
      </c>
      <c r="G689" s="23"/>
      <c r="H689" s="23">
        <f>IF(ISERR((C654-I653)*C689*(C677/C655)),0,((C654-I653)*C689*(C677/C655)))</f>
        <v>0</v>
      </c>
      <c r="I689" s="23" t="s">
        <v>75</v>
      </c>
      <c r="J689" s="23"/>
      <c r="L689" s="24"/>
    </row>
    <row r="690" spans="1:12" x14ac:dyDescent="0.35">
      <c r="A690" s="23" t="s">
        <v>31</v>
      </c>
      <c r="B690" s="23"/>
      <c r="C690" s="23">
        <f>IF(ISERR(Input!C1126),0,(Input!C1126))</f>
        <v>0</v>
      </c>
      <c r="D690" s="23" t="s">
        <v>74</v>
      </c>
      <c r="E690" s="24"/>
      <c r="F690" s="23" t="s">
        <v>137</v>
      </c>
      <c r="G690" s="23"/>
      <c r="H690" s="23">
        <f>IF(ISERR((C654-I653)*C690*(C678/C655)),0,((C654-I653)*C690*(C678/C655)))</f>
        <v>0</v>
      </c>
      <c r="I690" s="23" t="s">
        <v>75</v>
      </c>
      <c r="J690" s="23"/>
      <c r="L690" s="24"/>
    </row>
    <row r="691" spans="1:12" x14ac:dyDescent="0.35">
      <c r="A691" s="23" t="s">
        <v>29</v>
      </c>
      <c r="B691" s="23"/>
      <c r="C691" s="23">
        <f>IF(ISERR(Input!C1128),0,(Input!C1128))</f>
        <v>0</v>
      </c>
      <c r="D691" s="23" t="s">
        <v>74</v>
      </c>
      <c r="E691" s="24"/>
      <c r="F691" s="23" t="s">
        <v>108</v>
      </c>
      <c r="G691" s="23"/>
      <c r="H691" s="23">
        <f>IF(ISERR((C654-I653)*C691*(C679/C655)),0,((C654-I653)*C691*(C679/C655)))</f>
        <v>0</v>
      </c>
      <c r="I691" s="23" t="s">
        <v>75</v>
      </c>
      <c r="J691" s="23"/>
      <c r="L691" s="24"/>
    </row>
    <row r="692" spans="1:12" x14ac:dyDescent="0.35">
      <c r="A692" s="23" t="s">
        <v>25</v>
      </c>
      <c r="B692" s="23"/>
      <c r="C692" s="23">
        <f>IF(ISERR(Input!C1130),0,(Input!C1130))</f>
        <v>0</v>
      </c>
      <c r="D692" s="23" t="s">
        <v>74</v>
      </c>
      <c r="E692" s="24"/>
      <c r="F692" s="23" t="s">
        <v>93</v>
      </c>
      <c r="G692" s="23"/>
      <c r="H692" s="23">
        <f>IF((C692*C680)&lt;4000,C692*C680,(((((C692*C680)-2000)/2000)^0.5*2000)+2000))</f>
        <v>0</v>
      </c>
      <c r="I692" s="23" t="s">
        <v>75</v>
      </c>
      <c r="J692" s="23"/>
      <c r="L692" s="24"/>
    </row>
    <row r="693" spans="1:12" x14ac:dyDescent="0.35">
      <c r="A693" s="24"/>
      <c r="B693" s="24"/>
      <c r="C693" s="24"/>
      <c r="D693" s="45"/>
      <c r="E693" s="24"/>
      <c r="F693" s="23"/>
      <c r="G693" s="23"/>
      <c r="H693" s="23"/>
      <c r="I693" s="23"/>
      <c r="J693" s="23"/>
      <c r="L693" s="24"/>
    </row>
    <row r="694" spans="1:12" x14ac:dyDescent="0.35">
      <c r="A694" s="24"/>
      <c r="B694" s="24"/>
      <c r="C694" s="24"/>
      <c r="D694" s="45"/>
      <c r="E694" s="24"/>
      <c r="F694" s="44" t="s">
        <v>173</v>
      </c>
      <c r="G694" s="44"/>
      <c r="H694" s="44"/>
      <c r="I694" s="44">
        <f>SUM(H689:H692)</f>
        <v>0</v>
      </c>
      <c r="J694" s="44" t="s">
        <v>75</v>
      </c>
      <c r="L694" s="24"/>
    </row>
    <row r="695" spans="1:12" x14ac:dyDescent="0.35">
      <c r="A695" s="24"/>
      <c r="B695" s="24"/>
      <c r="C695" s="24"/>
      <c r="D695" s="45"/>
      <c r="E695" s="24"/>
      <c r="F695" s="24"/>
      <c r="G695" s="24"/>
      <c r="H695" s="24"/>
      <c r="I695" s="24"/>
      <c r="J695" s="24"/>
      <c r="L695" s="24"/>
    </row>
    <row r="696" spans="1:12" x14ac:dyDescent="0.35">
      <c r="A696" s="48"/>
      <c r="B696" s="48"/>
      <c r="C696" s="48"/>
      <c r="D696" s="146" t="s">
        <v>229</v>
      </c>
      <c r="E696" s="48"/>
      <c r="F696" s="48"/>
      <c r="G696" s="48"/>
      <c r="H696" s="48"/>
      <c r="I696" s="48"/>
      <c r="J696" s="48"/>
      <c r="L696" s="24"/>
    </row>
    <row r="697" spans="1:12" x14ac:dyDescent="0.35">
      <c r="A697" s="23" t="s">
        <v>218</v>
      </c>
      <c r="B697" s="23"/>
      <c r="C697" s="23">
        <f>IF(ISERR(Input!D1124),0,(Input!D1124))</f>
        <v>0</v>
      </c>
      <c r="D697" s="23" t="s">
        <v>74</v>
      </c>
      <c r="E697" s="24"/>
      <c r="F697" s="23" t="s">
        <v>222</v>
      </c>
      <c r="G697" s="23"/>
      <c r="H697" s="23">
        <f>IF(ISERR((C654-I653)*C697*(C677/C655)),0,((C654-I653)*C697*(C677/C655)))</f>
        <v>0</v>
      </c>
      <c r="I697" s="23" t="s">
        <v>75</v>
      </c>
      <c r="J697" s="23"/>
      <c r="L697" s="24"/>
    </row>
    <row r="698" spans="1:12" x14ac:dyDescent="0.35">
      <c r="A698" s="23" t="s">
        <v>219</v>
      </c>
      <c r="B698" s="23"/>
      <c r="C698" s="23">
        <f>IF(ISERR(Input!D1126),0,(Input!D1126))</f>
        <v>0</v>
      </c>
      <c r="D698" s="23" t="s">
        <v>74</v>
      </c>
      <c r="E698" s="24"/>
      <c r="F698" s="23" t="s">
        <v>223</v>
      </c>
      <c r="G698" s="23"/>
      <c r="H698" s="23">
        <f>IF(ISERR((C654-I653)*C698*(C678/C655)),0,((C654-I653)*C698*(C678/C655)))</f>
        <v>0</v>
      </c>
      <c r="I698" s="23" t="s">
        <v>75</v>
      </c>
      <c r="J698" s="23"/>
      <c r="L698" s="24"/>
    </row>
    <row r="699" spans="1:12" x14ac:dyDescent="0.35">
      <c r="A699" s="23" t="s">
        <v>220</v>
      </c>
      <c r="B699" s="23"/>
      <c r="C699" s="23">
        <f>IF(ISERR(Input!D1128),0,(Input!D1128))</f>
        <v>0</v>
      </c>
      <c r="D699" s="23" t="s">
        <v>74</v>
      </c>
      <c r="E699" s="24"/>
      <c r="F699" s="23" t="s">
        <v>224</v>
      </c>
      <c r="G699" s="23"/>
      <c r="H699" s="23">
        <f>IF(ISERR((C654-I653)*C699*(C679/C655)),0,((C654-I653)*C699*(C679/C655)))</f>
        <v>0</v>
      </c>
      <c r="I699" s="23" t="s">
        <v>75</v>
      </c>
      <c r="J699" s="23"/>
      <c r="L699" s="24"/>
    </row>
    <row r="700" spans="1:12" x14ac:dyDescent="0.35">
      <c r="A700" s="23" t="s">
        <v>221</v>
      </c>
      <c r="B700" s="23"/>
      <c r="C700" s="23">
        <f>IF(ISERR(Input!D1130),0,(Input!D1130))</f>
        <v>0</v>
      </c>
      <c r="D700" s="23" t="s">
        <v>74</v>
      </c>
      <c r="E700" s="24"/>
      <c r="F700" s="23" t="s">
        <v>225</v>
      </c>
      <c r="G700" s="23"/>
      <c r="H700" s="23">
        <f>IF((C700*C680)&lt;4000,C700*C680,(((((C700*C680))-2000)/2000)^0.5*2000)+2000)</f>
        <v>0</v>
      </c>
      <c r="I700" s="23" t="s">
        <v>75</v>
      </c>
      <c r="J700" s="23"/>
      <c r="L700" s="24"/>
    </row>
    <row r="701" spans="1:12" x14ac:dyDescent="0.35">
      <c r="A701" s="24"/>
      <c r="B701" s="24"/>
      <c r="C701" s="24"/>
      <c r="D701" s="45"/>
      <c r="E701" s="24"/>
      <c r="F701" s="23"/>
      <c r="G701" s="23"/>
      <c r="H701" s="23"/>
      <c r="I701" s="23"/>
      <c r="J701" s="23"/>
      <c r="L701" s="24"/>
    </row>
    <row r="702" spans="1:12" x14ac:dyDescent="0.35">
      <c r="A702" s="24"/>
      <c r="B702" s="24"/>
      <c r="C702" s="24"/>
      <c r="D702" s="45"/>
      <c r="E702" s="24"/>
      <c r="F702" s="44" t="s">
        <v>226</v>
      </c>
      <c r="G702" s="44"/>
      <c r="H702" s="44"/>
      <c r="I702" s="44">
        <f>SUM(H697:H700)</f>
        <v>0</v>
      </c>
      <c r="J702" s="44" t="s">
        <v>75</v>
      </c>
      <c r="L702" s="24"/>
    </row>
    <row r="703" spans="1:12" x14ac:dyDescent="0.35">
      <c r="A703" s="24"/>
      <c r="B703" s="24"/>
      <c r="C703" s="24"/>
      <c r="D703" s="45"/>
      <c r="E703" s="24"/>
      <c r="F703" s="24"/>
      <c r="G703" s="24"/>
      <c r="H703" s="24"/>
      <c r="I703" s="24"/>
      <c r="J703" s="24"/>
      <c r="L703" s="24"/>
    </row>
    <row r="704" spans="1:12" x14ac:dyDescent="0.35">
      <c r="A704" s="48"/>
      <c r="B704" s="48"/>
      <c r="C704" s="48"/>
      <c r="D704" s="34" t="s">
        <v>19</v>
      </c>
      <c r="E704" s="48"/>
      <c r="F704" s="48"/>
      <c r="G704" s="48"/>
      <c r="H704" s="48"/>
      <c r="I704" s="48"/>
      <c r="J704" s="48"/>
      <c r="L704" s="24"/>
    </row>
    <row r="705" spans="1:12" x14ac:dyDescent="0.35">
      <c r="A705" s="24" t="s">
        <v>20</v>
      </c>
      <c r="B705" s="24"/>
      <c r="C705" s="28">
        <f>(I655*J662)*0.0283</f>
        <v>0</v>
      </c>
      <c r="D705" s="24" t="s">
        <v>41</v>
      </c>
      <c r="E705" s="24"/>
      <c r="F705" s="23" t="s">
        <v>99</v>
      </c>
      <c r="G705" s="24"/>
      <c r="H705" s="23">
        <f>(H689*(1-(((1-C709)*(3-E662))/3)))</f>
        <v>0</v>
      </c>
      <c r="I705" s="23" t="s">
        <v>75</v>
      </c>
      <c r="J705" s="24"/>
      <c r="L705" s="24"/>
    </row>
    <row r="706" spans="1:12" x14ac:dyDescent="0.35">
      <c r="A706" s="24" t="s">
        <v>71</v>
      </c>
      <c r="B706" s="24"/>
      <c r="C706" s="28" t="e">
        <f>((0.318*C705*C683)/(((G683/100)*(C655/C678))^0.5*C690))^(3/8)</f>
        <v>#DIV/0!</v>
      </c>
      <c r="D706" s="24" t="s">
        <v>74</v>
      </c>
      <c r="E706" s="24"/>
      <c r="F706" s="23" t="s">
        <v>136</v>
      </c>
      <c r="G706" s="24"/>
      <c r="H706" s="23">
        <f>(H690*(1-(((1-C710)*(3-E662))/3)))</f>
        <v>0</v>
      </c>
      <c r="I706" s="23" t="s">
        <v>75</v>
      </c>
      <c r="J706" s="24"/>
      <c r="L706" s="24"/>
    </row>
    <row r="707" spans="1:12" x14ac:dyDescent="0.35">
      <c r="A707" s="24" t="s">
        <v>73</v>
      </c>
      <c r="B707" s="24"/>
      <c r="C707" s="23" t="e">
        <f>C690*(C706/C683)</f>
        <v>#DIV/0!</v>
      </c>
      <c r="D707" s="24" t="s">
        <v>74</v>
      </c>
      <c r="E707" s="24"/>
      <c r="F707" s="23" t="s">
        <v>107</v>
      </c>
      <c r="G707" s="24"/>
      <c r="H707" s="23">
        <f>(H691*(1-(((1-C710)*(3-E662))/3)))</f>
        <v>0</v>
      </c>
      <c r="I707" s="23" t="s">
        <v>75</v>
      </c>
      <c r="J707" s="24"/>
      <c r="L707" s="24"/>
    </row>
    <row r="708" spans="1:12" x14ac:dyDescent="0.35">
      <c r="A708" s="24"/>
      <c r="B708" s="24"/>
      <c r="C708" s="23"/>
      <c r="D708" s="24"/>
      <c r="E708" s="24"/>
      <c r="F708" s="23" t="s">
        <v>92</v>
      </c>
      <c r="G708" s="24"/>
      <c r="H708" s="23">
        <f>(H692*(1-(((1-C711)*(3-E662))/3)))</f>
        <v>0</v>
      </c>
      <c r="I708" s="23" t="s">
        <v>75</v>
      </c>
      <c r="J708" s="24"/>
      <c r="L708" s="24"/>
    </row>
    <row r="709" spans="1:12" x14ac:dyDescent="0.35">
      <c r="A709" s="24" t="s">
        <v>102</v>
      </c>
      <c r="B709" s="24"/>
      <c r="C709" s="23">
        <f>IF(ISERR(((C682-(C683-C706))/C682)^2),0.8,((C682-(C683-C706))/C682)^2)</f>
        <v>0.8</v>
      </c>
      <c r="D709" s="24"/>
      <c r="E709" s="23"/>
      <c r="F709" s="24"/>
      <c r="G709" s="24"/>
      <c r="H709" s="24"/>
      <c r="I709" s="23"/>
      <c r="J709" s="23"/>
      <c r="L709" s="24"/>
    </row>
    <row r="710" spans="1:12" x14ac:dyDescent="0.35">
      <c r="A710" s="24" t="s">
        <v>140</v>
      </c>
      <c r="B710" s="24"/>
      <c r="C710" s="23">
        <f>IF(ISERR(C707/C690),0.62,(C707/C690))</f>
        <v>0.62</v>
      </c>
      <c r="D710" s="24"/>
      <c r="E710" s="23"/>
      <c r="F710" s="45" t="s">
        <v>170</v>
      </c>
      <c r="G710" s="45"/>
      <c r="H710" s="45"/>
      <c r="I710" s="44">
        <f>SUM(H705:H708)</f>
        <v>0</v>
      </c>
      <c r="J710" s="44" t="s">
        <v>75</v>
      </c>
      <c r="L710" s="24"/>
    </row>
    <row r="711" spans="1:12" x14ac:dyDescent="0.35">
      <c r="A711" s="24" t="s">
        <v>94</v>
      </c>
      <c r="B711" s="24"/>
      <c r="C711" s="23">
        <v>1</v>
      </c>
      <c r="D711" s="24"/>
      <c r="E711" s="24"/>
      <c r="F711" s="24"/>
      <c r="G711" s="24"/>
      <c r="H711" s="24"/>
      <c r="I711" s="24"/>
      <c r="J711" s="24"/>
      <c r="L711" s="24"/>
    </row>
    <row r="712" spans="1:12" x14ac:dyDescent="0.35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L712" s="24"/>
    </row>
    <row r="713" spans="1:12" x14ac:dyDescent="0.35">
      <c r="A713" s="218" t="s">
        <v>245</v>
      </c>
      <c r="B713" s="27"/>
      <c r="C713" s="48"/>
      <c r="D713" s="48"/>
      <c r="E713" s="27"/>
      <c r="F713" s="48"/>
      <c r="G713" s="48"/>
      <c r="H713" s="48"/>
      <c r="I713" s="48"/>
      <c r="J713" s="27"/>
      <c r="L713" s="24"/>
    </row>
    <row r="714" spans="1:12" x14ac:dyDescent="0.35">
      <c r="A714" s="217" t="s">
        <v>238</v>
      </c>
      <c r="B714" s="68"/>
      <c r="C714" s="67">
        <f>Input!B1024</f>
        <v>0</v>
      </c>
      <c r="D714" s="68"/>
      <c r="E714" s="67"/>
      <c r="F714" s="69" t="s">
        <v>145</v>
      </c>
      <c r="G714" s="67"/>
      <c r="H714" s="69">
        <f>((H697*(H677/100))+(H698*(H678/100))+(H699*(H679/100))+(H700*(H680/100)))*C714</f>
        <v>0</v>
      </c>
      <c r="I714" s="69" t="s">
        <v>75</v>
      </c>
      <c r="J714" s="67"/>
      <c r="L714" s="24"/>
    </row>
    <row r="715" spans="1:12" ht="16" thickBot="1" x14ac:dyDescent="0.4">
      <c r="A715" s="219" t="s">
        <v>239</v>
      </c>
      <c r="B715" s="71"/>
      <c r="C715" s="70">
        <f>Input!B1025</f>
        <v>0</v>
      </c>
      <c r="D715" s="70"/>
      <c r="E715" s="70"/>
      <c r="F715" s="72" t="s">
        <v>134</v>
      </c>
      <c r="G715" s="70"/>
      <c r="H715" s="72">
        <f>IF(I694&gt;=I710,I710*C715,I694*C715)</f>
        <v>0</v>
      </c>
      <c r="I715" s="72" t="s">
        <v>75</v>
      </c>
      <c r="J715" s="70"/>
      <c r="K715" s="66"/>
      <c r="L715" s="24"/>
    </row>
    <row r="716" spans="1:12" ht="16" thickTop="1" x14ac:dyDescent="0.35">
      <c r="A716" s="68"/>
      <c r="B716" s="68"/>
      <c r="C716" s="68"/>
      <c r="D716" s="68"/>
      <c r="E716" s="68"/>
      <c r="F716" s="68"/>
      <c r="G716" s="68"/>
      <c r="H716" s="68"/>
      <c r="I716" s="68"/>
      <c r="J716" s="68"/>
      <c r="K716" s="24"/>
      <c r="L716" s="24"/>
    </row>
    <row r="717" spans="1:12" x14ac:dyDescent="0.35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</row>
    <row r="718" spans="1:12" s="248" customFormat="1" x14ac:dyDescent="0.35">
      <c r="A718" s="247"/>
      <c r="B718" s="247"/>
      <c r="C718" s="247"/>
      <c r="D718" s="247"/>
      <c r="E718" s="247"/>
      <c r="F718" s="247"/>
      <c r="G718" s="247"/>
      <c r="H718" s="247"/>
      <c r="I718" s="247"/>
      <c r="J718" s="247"/>
      <c r="K718" s="247"/>
      <c r="L718" s="247"/>
    </row>
    <row r="719" spans="1:12" s="248" customFormat="1" x14ac:dyDescent="0.35">
      <c r="A719" s="247"/>
      <c r="B719" s="247"/>
      <c r="C719" s="247"/>
      <c r="D719" s="247"/>
      <c r="E719" s="247"/>
      <c r="F719" s="247"/>
      <c r="G719" s="247"/>
      <c r="H719" s="247"/>
      <c r="I719" s="247"/>
      <c r="J719" s="247"/>
      <c r="K719" s="247"/>
      <c r="L719" s="247"/>
    </row>
    <row r="720" spans="1:12" s="248" customFormat="1" x14ac:dyDescent="0.35">
      <c r="A720" s="247"/>
      <c r="B720" s="247"/>
      <c r="C720" s="247"/>
      <c r="D720" s="247"/>
      <c r="E720" s="247"/>
      <c r="F720" s="247"/>
      <c r="G720" s="247"/>
      <c r="H720" s="247"/>
      <c r="I720" s="247"/>
      <c r="J720" s="247"/>
      <c r="K720" s="247"/>
      <c r="L720" s="247"/>
    </row>
    <row r="721" spans="1:12" s="248" customFormat="1" x14ac:dyDescent="0.35">
      <c r="A721" s="247"/>
      <c r="B721" s="247"/>
      <c r="C721" s="247"/>
      <c r="D721" s="247"/>
      <c r="E721" s="247"/>
      <c r="F721" s="247"/>
      <c r="G721" s="247"/>
      <c r="H721" s="247"/>
      <c r="I721" s="247"/>
      <c r="J721" s="247"/>
      <c r="K721" s="247"/>
      <c r="L721" s="247"/>
    </row>
    <row r="722" spans="1:12" s="248" customFormat="1" x14ac:dyDescent="0.35">
      <c r="A722" s="247"/>
      <c r="B722" s="247"/>
      <c r="C722" s="247"/>
      <c r="D722" s="247"/>
      <c r="E722" s="247"/>
      <c r="F722" s="247"/>
      <c r="G722" s="247"/>
      <c r="H722" s="247"/>
      <c r="I722" s="247"/>
      <c r="J722" s="247"/>
      <c r="K722" s="247"/>
      <c r="L722" s="247"/>
    </row>
    <row r="723" spans="1:12" s="248" customFormat="1" x14ac:dyDescent="0.35">
      <c r="A723" s="247"/>
      <c r="B723" s="247"/>
      <c r="C723" s="247"/>
      <c r="D723" s="247"/>
      <c r="E723" s="247"/>
      <c r="F723" s="247"/>
      <c r="G723" s="247"/>
      <c r="H723" s="247"/>
      <c r="I723" s="247"/>
      <c r="J723" s="247"/>
      <c r="K723" s="247"/>
      <c r="L723" s="247"/>
    </row>
    <row r="724" spans="1:12" s="248" customFormat="1" x14ac:dyDescent="0.35">
      <c r="A724" s="247"/>
      <c r="B724" s="247"/>
      <c r="C724" s="247"/>
      <c r="D724" s="247"/>
      <c r="E724" s="247"/>
      <c r="F724" s="247"/>
      <c r="G724" s="247"/>
      <c r="H724" s="247"/>
      <c r="I724" s="247"/>
      <c r="J724" s="247"/>
      <c r="K724" s="247"/>
      <c r="L724" s="247"/>
    </row>
    <row r="725" spans="1:12" s="248" customFormat="1" x14ac:dyDescent="0.35">
      <c r="A725" s="247"/>
      <c r="B725" s="247"/>
      <c r="C725" s="247"/>
      <c r="D725" s="247"/>
      <c r="E725" s="247"/>
      <c r="F725" s="247"/>
      <c r="G725" s="247"/>
      <c r="H725" s="247"/>
      <c r="I725" s="247"/>
      <c r="J725" s="247"/>
      <c r="K725" s="247"/>
      <c r="L725" s="247"/>
    </row>
    <row r="726" spans="1:12" s="248" customFormat="1" x14ac:dyDescent="0.35">
      <c r="A726" s="247"/>
      <c r="B726" s="247"/>
      <c r="C726" s="247"/>
      <c r="D726" s="247"/>
      <c r="E726" s="247"/>
      <c r="F726" s="247"/>
      <c r="G726" s="247"/>
      <c r="H726" s="247"/>
      <c r="I726" s="247"/>
      <c r="J726" s="247"/>
      <c r="K726" s="247"/>
      <c r="L726" s="247"/>
    </row>
    <row r="727" spans="1:12" s="248" customFormat="1" x14ac:dyDescent="0.35"/>
    <row r="728" spans="1:12" s="248" customFormat="1" x14ac:dyDescent="0.35"/>
    <row r="729" spans="1:12" s="248" customFormat="1" x14ac:dyDescent="0.35"/>
    <row r="730" spans="1:12" s="248" customFormat="1" x14ac:dyDescent="0.35"/>
    <row r="731" spans="1:12" s="248" customFormat="1" x14ac:dyDescent="0.35"/>
    <row r="732" spans="1:12" s="248" customFormat="1" x14ac:dyDescent="0.35"/>
    <row r="733" spans="1:12" s="248" customFormat="1" x14ac:dyDescent="0.35"/>
    <row r="734" spans="1:12" s="248" customFormat="1" x14ac:dyDescent="0.35"/>
    <row r="735" spans="1:12" s="248" customFormat="1" x14ac:dyDescent="0.35"/>
    <row r="736" spans="1:12" s="248" customFormat="1" x14ac:dyDescent="0.35"/>
    <row r="737" s="248" customFormat="1" x14ac:dyDescent="0.35"/>
    <row r="738" s="248" customFormat="1" x14ac:dyDescent="0.35"/>
    <row r="739" s="248" customFormat="1" x14ac:dyDescent="0.35"/>
    <row r="740" s="248" customFormat="1" x14ac:dyDescent="0.35"/>
    <row r="741" s="248" customFormat="1" x14ac:dyDescent="0.35"/>
    <row r="742" s="248" customFormat="1" x14ac:dyDescent="0.35"/>
    <row r="743" s="248" customFormat="1" x14ac:dyDescent="0.35"/>
    <row r="744" s="248" customFormat="1" x14ac:dyDescent="0.35"/>
    <row r="745" s="248" customFormat="1" x14ac:dyDescent="0.35"/>
    <row r="746" s="248" customFormat="1" x14ac:dyDescent="0.35"/>
    <row r="747" s="248" customFormat="1" x14ac:dyDescent="0.35"/>
    <row r="748" s="248" customFormat="1" x14ac:dyDescent="0.35"/>
    <row r="749" s="248" customFormat="1" x14ac:dyDescent="0.35"/>
    <row r="750" s="248" customFormat="1" x14ac:dyDescent="0.35"/>
    <row r="751" s="248" customFormat="1" x14ac:dyDescent="0.35"/>
    <row r="752" s="248" customFormat="1" x14ac:dyDescent="0.35"/>
    <row r="753" s="248" customFormat="1" x14ac:dyDescent="0.35"/>
    <row r="754" s="248" customFormat="1" x14ac:dyDescent="0.35"/>
    <row r="755" s="248" customFormat="1" x14ac:dyDescent="0.35"/>
    <row r="756" s="248" customFormat="1" x14ac:dyDescent="0.35"/>
    <row r="757" s="248" customFormat="1" x14ac:dyDescent="0.35"/>
    <row r="758" s="248" customFormat="1" x14ac:dyDescent="0.35"/>
    <row r="759" s="248" customFormat="1" x14ac:dyDescent="0.35"/>
    <row r="760" s="248" customFormat="1" x14ac:dyDescent="0.35"/>
    <row r="761" s="248" customFormat="1" x14ac:dyDescent="0.35"/>
    <row r="762" s="248" customFormat="1" x14ac:dyDescent="0.35"/>
    <row r="763" s="248" customFormat="1" x14ac:dyDescent="0.35"/>
    <row r="764" s="248" customFormat="1" x14ac:dyDescent="0.35"/>
    <row r="765" s="248" customFormat="1" x14ac:dyDescent="0.35"/>
    <row r="766" s="248" customFormat="1" x14ac:dyDescent="0.35"/>
    <row r="767" s="248" customFormat="1" x14ac:dyDescent="0.35"/>
    <row r="768" s="248" customFormat="1" x14ac:dyDescent="0.35"/>
    <row r="769" s="248" customFormat="1" x14ac:dyDescent="0.35"/>
    <row r="770" s="248" customFormat="1" x14ac:dyDescent="0.35"/>
    <row r="771" s="248" customFormat="1" x14ac:dyDescent="0.35"/>
    <row r="772" s="248" customFormat="1" x14ac:dyDescent="0.35"/>
    <row r="773" s="248" customFormat="1" x14ac:dyDescent="0.35"/>
    <row r="774" s="248" customFormat="1" x14ac:dyDescent="0.35"/>
    <row r="775" s="248" customFormat="1" x14ac:dyDescent="0.35"/>
    <row r="776" s="248" customFormat="1" x14ac:dyDescent="0.35"/>
    <row r="777" s="248" customFormat="1" x14ac:dyDescent="0.35"/>
    <row r="778" s="248" customFormat="1" x14ac:dyDescent="0.35"/>
    <row r="779" s="248" customFormat="1" x14ac:dyDescent="0.35"/>
    <row r="780" s="248" customFormat="1" x14ac:dyDescent="0.35"/>
    <row r="781" s="248" customFormat="1" x14ac:dyDescent="0.35"/>
    <row r="782" s="248" customFormat="1" x14ac:dyDescent="0.35"/>
    <row r="783" s="248" customFormat="1" x14ac:dyDescent="0.35"/>
    <row r="784" s="248" customFormat="1" x14ac:dyDescent="0.35"/>
    <row r="785" s="248" customFormat="1" x14ac:dyDescent="0.35"/>
    <row r="786" s="248" customFormat="1" x14ac:dyDescent="0.35"/>
    <row r="787" s="248" customFormat="1" x14ac:dyDescent="0.35"/>
    <row r="788" s="248" customFormat="1" x14ac:dyDescent="0.35"/>
    <row r="789" s="248" customFormat="1" x14ac:dyDescent="0.35"/>
    <row r="790" s="248" customFormat="1" x14ac:dyDescent="0.35"/>
    <row r="791" s="248" customFormat="1" x14ac:dyDescent="0.35"/>
    <row r="792" s="248" customFormat="1" x14ac:dyDescent="0.35"/>
    <row r="793" s="248" customFormat="1" x14ac:dyDescent="0.35"/>
    <row r="794" s="248" customFormat="1" x14ac:dyDescent="0.35"/>
    <row r="795" s="248" customFormat="1" x14ac:dyDescent="0.35"/>
    <row r="796" s="248" customFormat="1" x14ac:dyDescent="0.35"/>
    <row r="797" s="248" customFormat="1" x14ac:dyDescent="0.35"/>
    <row r="798" s="248" customFormat="1" x14ac:dyDescent="0.35"/>
    <row r="799" s="248" customFormat="1" x14ac:dyDescent="0.35"/>
    <row r="800" s="248" customFormat="1" x14ac:dyDescent="0.35"/>
    <row r="801" s="248" customFormat="1" x14ac:dyDescent="0.35"/>
    <row r="802" s="248" customFormat="1" x14ac:dyDescent="0.35"/>
    <row r="803" s="248" customFormat="1" x14ac:dyDescent="0.35"/>
    <row r="804" s="248" customFormat="1" x14ac:dyDescent="0.35"/>
    <row r="805" s="248" customFormat="1" x14ac:dyDescent="0.35"/>
    <row r="806" s="248" customFormat="1" x14ac:dyDescent="0.35"/>
    <row r="807" s="248" customFormat="1" x14ac:dyDescent="0.35"/>
    <row r="808" s="248" customFormat="1" x14ac:dyDescent="0.35"/>
    <row r="809" s="248" customFormat="1" x14ac:dyDescent="0.35"/>
    <row r="810" s="248" customFormat="1" x14ac:dyDescent="0.35"/>
    <row r="811" s="248" customFormat="1" x14ac:dyDescent="0.35"/>
    <row r="812" s="248" customFormat="1" x14ac:dyDescent="0.35"/>
    <row r="813" s="248" customFormat="1" x14ac:dyDescent="0.35"/>
    <row r="814" s="248" customFormat="1" x14ac:dyDescent="0.35"/>
    <row r="815" s="248" customFormat="1" x14ac:dyDescent="0.35"/>
    <row r="816" s="248" customFormat="1" x14ac:dyDescent="0.35"/>
    <row r="817" s="248" customFormat="1" x14ac:dyDescent="0.35"/>
    <row r="818" s="248" customFormat="1" x14ac:dyDescent="0.35"/>
    <row r="819" s="248" customFormat="1" x14ac:dyDescent="0.35"/>
    <row r="820" s="248" customFormat="1" x14ac:dyDescent="0.35"/>
    <row r="821" s="248" customFormat="1" x14ac:dyDescent="0.35"/>
    <row r="822" s="248" customFormat="1" x14ac:dyDescent="0.35"/>
    <row r="823" s="248" customFormat="1" x14ac:dyDescent="0.35"/>
    <row r="824" s="248" customFormat="1" x14ac:dyDescent="0.35"/>
    <row r="825" s="248" customFormat="1" x14ac:dyDescent="0.35"/>
    <row r="826" s="248" customFormat="1" x14ac:dyDescent="0.35"/>
    <row r="827" s="248" customFormat="1" x14ac:dyDescent="0.35"/>
    <row r="828" s="248" customFormat="1" x14ac:dyDescent="0.35"/>
    <row r="829" s="248" customFormat="1" x14ac:dyDescent="0.35"/>
    <row r="830" s="248" customFormat="1" x14ac:dyDescent="0.35"/>
    <row r="831" s="248" customFormat="1" x14ac:dyDescent="0.35"/>
    <row r="832" s="248" customFormat="1" x14ac:dyDescent="0.35"/>
    <row r="833" s="248" customFormat="1" x14ac:dyDescent="0.35"/>
    <row r="834" s="248" customFormat="1" x14ac:dyDescent="0.35"/>
    <row r="835" s="248" customFormat="1" x14ac:dyDescent="0.35"/>
    <row r="836" s="248" customFormat="1" x14ac:dyDescent="0.35"/>
    <row r="837" s="248" customFormat="1" x14ac:dyDescent="0.35"/>
    <row r="838" s="248" customFormat="1" x14ac:dyDescent="0.35"/>
    <row r="839" s="248" customFormat="1" x14ac:dyDescent="0.35"/>
    <row r="840" s="248" customFormat="1" x14ac:dyDescent="0.35"/>
    <row r="841" s="248" customFormat="1" x14ac:dyDescent="0.35"/>
    <row r="842" s="248" customFormat="1" x14ac:dyDescent="0.35"/>
    <row r="843" s="248" customFormat="1" x14ac:dyDescent="0.35"/>
    <row r="844" s="248" customFormat="1" x14ac:dyDescent="0.35"/>
    <row r="845" s="248" customFormat="1" x14ac:dyDescent="0.35"/>
    <row r="846" s="248" customFormat="1" x14ac:dyDescent="0.35"/>
    <row r="847" s="248" customFormat="1" x14ac:dyDescent="0.35"/>
    <row r="848" s="248" customFormat="1" x14ac:dyDescent="0.35"/>
    <row r="849" s="248" customFormat="1" x14ac:dyDescent="0.35"/>
    <row r="850" s="248" customFormat="1" x14ac:dyDescent="0.35"/>
    <row r="851" s="248" customFormat="1" x14ac:dyDescent="0.35"/>
    <row r="852" s="248" customFormat="1" x14ac:dyDescent="0.35"/>
    <row r="853" s="248" customFormat="1" x14ac:dyDescent="0.35"/>
    <row r="854" s="248" customFormat="1" x14ac:dyDescent="0.35"/>
    <row r="855" s="248" customFormat="1" x14ac:dyDescent="0.35"/>
    <row r="856" s="248" customFormat="1" x14ac:dyDescent="0.35"/>
    <row r="857" s="248" customFormat="1" x14ac:dyDescent="0.35"/>
    <row r="858" s="248" customFormat="1" x14ac:dyDescent="0.35"/>
    <row r="859" s="248" customFormat="1" x14ac:dyDescent="0.35"/>
    <row r="860" s="248" customFormat="1" x14ac:dyDescent="0.35"/>
    <row r="861" s="248" customFormat="1" x14ac:dyDescent="0.35"/>
    <row r="862" s="248" customFormat="1" x14ac:dyDescent="0.35"/>
    <row r="863" s="248" customFormat="1" x14ac:dyDescent="0.35"/>
    <row r="864" s="248" customFormat="1" x14ac:dyDescent="0.35"/>
    <row r="865" s="248" customFormat="1" x14ac:dyDescent="0.35"/>
    <row r="866" s="248" customFormat="1" x14ac:dyDescent="0.35"/>
    <row r="867" s="248" customFormat="1" x14ac:dyDescent="0.35"/>
    <row r="868" s="248" customFormat="1" x14ac:dyDescent="0.35"/>
    <row r="869" s="248" customFormat="1" x14ac:dyDescent="0.35"/>
    <row r="870" s="248" customFormat="1" x14ac:dyDescent="0.35"/>
    <row r="871" s="248" customFormat="1" x14ac:dyDescent="0.35"/>
    <row r="872" s="248" customFormat="1" x14ac:dyDescent="0.35"/>
    <row r="873" s="248" customFormat="1" x14ac:dyDescent="0.35"/>
    <row r="874" s="248" customFormat="1" x14ac:dyDescent="0.35"/>
    <row r="875" s="248" customFormat="1" x14ac:dyDescent="0.35"/>
    <row r="876" s="248" customFormat="1" x14ac:dyDescent="0.35"/>
    <row r="877" s="248" customFormat="1" x14ac:dyDescent="0.35"/>
    <row r="878" s="248" customFormat="1" x14ac:dyDescent="0.35"/>
    <row r="879" s="248" customFormat="1" x14ac:dyDescent="0.35"/>
    <row r="880" s="248" customFormat="1" x14ac:dyDescent="0.35"/>
    <row r="881" s="248" customFormat="1" x14ac:dyDescent="0.35"/>
    <row r="882" s="248" customFormat="1" x14ac:dyDescent="0.35"/>
    <row r="883" s="248" customFormat="1" x14ac:dyDescent="0.35"/>
    <row r="884" s="248" customFormat="1" x14ac:dyDescent="0.35"/>
    <row r="885" s="248" customFormat="1" x14ac:dyDescent="0.35"/>
    <row r="886" s="248" customFormat="1" x14ac:dyDescent="0.35"/>
    <row r="887" s="248" customFormat="1" x14ac:dyDescent="0.35"/>
    <row r="888" s="248" customFormat="1" x14ac:dyDescent="0.35"/>
    <row r="889" s="248" customFormat="1" x14ac:dyDescent="0.35"/>
    <row r="890" s="248" customFormat="1" x14ac:dyDescent="0.35"/>
    <row r="891" s="248" customFormat="1" x14ac:dyDescent="0.35"/>
    <row r="892" s="248" customFormat="1" x14ac:dyDescent="0.35"/>
    <row r="893" s="248" customFormat="1" x14ac:dyDescent="0.35"/>
    <row r="894" s="248" customFormat="1" x14ac:dyDescent="0.35"/>
    <row r="895" s="248" customFormat="1" x14ac:dyDescent="0.35"/>
    <row r="896" s="248" customFormat="1" x14ac:dyDescent="0.35"/>
    <row r="897" s="248" customFormat="1" x14ac:dyDescent="0.35"/>
    <row r="898" s="248" customFormat="1" x14ac:dyDescent="0.35"/>
    <row r="899" s="248" customFormat="1" x14ac:dyDescent="0.35"/>
    <row r="900" s="248" customFormat="1" x14ac:dyDescent="0.35"/>
    <row r="901" s="248" customFormat="1" x14ac:dyDescent="0.35"/>
    <row r="902" s="248" customFormat="1" x14ac:dyDescent="0.35"/>
    <row r="903" s="248" customFormat="1" x14ac:dyDescent="0.35"/>
    <row r="904" s="248" customFormat="1" x14ac:dyDescent="0.35"/>
    <row r="905" s="248" customFormat="1" x14ac:dyDescent="0.35"/>
    <row r="906" s="248" customFormat="1" x14ac:dyDescent="0.35"/>
    <row r="907" s="248" customFormat="1" x14ac:dyDescent="0.35"/>
    <row r="908" s="248" customFormat="1" x14ac:dyDescent="0.35"/>
    <row r="909" s="248" customFormat="1" x14ac:dyDescent="0.35"/>
    <row r="910" s="248" customFormat="1" x14ac:dyDescent="0.35"/>
    <row r="911" s="248" customFormat="1" x14ac:dyDescent="0.35"/>
    <row r="912" s="248" customFormat="1" x14ac:dyDescent="0.35"/>
    <row r="913" s="248" customFormat="1" x14ac:dyDescent="0.35"/>
    <row r="914" s="248" customFormat="1" x14ac:dyDescent="0.35"/>
    <row r="915" s="248" customFormat="1" x14ac:dyDescent="0.35"/>
  </sheetData>
  <sheetProtection sheet="1"/>
  <mergeCells count="2">
    <mergeCell ref="A27:J27"/>
    <mergeCell ref="A41:J41"/>
  </mergeCells>
  <phoneticPr fontId="1" type="noConversion"/>
  <printOptions horizontalCentered="1"/>
  <pageMargins left="0.25" right="0.25" top="0.75" bottom="0.75" header="0.3" footer="0.3"/>
  <pageSetup scale="68" fitToHeight="0" orientation="portrait" r:id="rId1"/>
  <headerFooter alignWithMargins="0"/>
  <rowBreaks count="10" manualBreakCount="10">
    <brk id="56" max="16383" man="1"/>
    <brk id="122" max="16383" man="1"/>
    <brk id="188" max="16383" man="1"/>
    <brk id="254" max="16383" man="1"/>
    <brk id="320" max="16383" man="1"/>
    <brk id="386" max="16383" man="1"/>
    <brk id="452" max="16383" man="1"/>
    <brk id="518" max="16383" man="1"/>
    <brk id="584" max="16383" man="1"/>
    <brk id="6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10"/>
  <sheetViews>
    <sheetView zoomScaleNormal="100" zoomScaleSheetLayoutView="100" workbookViewId="0">
      <selection activeCell="E3" sqref="E3"/>
    </sheetView>
  </sheetViews>
  <sheetFormatPr defaultColWidth="7.23046875" defaultRowHeight="15.5" x14ac:dyDescent="0.35"/>
  <cols>
    <col min="1" max="1" width="13.53515625" style="111" customWidth="1"/>
    <col min="2" max="2" width="11.23046875" style="104" customWidth="1"/>
    <col min="3" max="3" width="13.3046875" style="105" customWidth="1"/>
    <col min="4" max="4" width="16.4609375" style="105" customWidth="1"/>
    <col min="5" max="5" width="30.84375" style="105" customWidth="1"/>
    <col min="6" max="20" width="7.23046875" style="112"/>
    <col min="21" max="16384" width="7.23046875" style="105"/>
  </cols>
  <sheetData>
    <row r="1" spans="1:5" x14ac:dyDescent="0.35">
      <c r="A1" s="296" t="s">
        <v>232</v>
      </c>
      <c r="B1" s="296"/>
      <c r="C1" s="296"/>
      <c r="D1" s="296"/>
      <c r="E1" s="296"/>
    </row>
    <row r="2" spans="1:5" ht="16" thickBot="1" x14ac:dyDescent="0.4">
      <c r="A2" s="297" t="s">
        <v>233</v>
      </c>
      <c r="B2" s="297"/>
      <c r="C2" s="297"/>
      <c r="D2" s="297"/>
      <c r="E2" s="297"/>
    </row>
    <row r="3" spans="1:5" x14ac:dyDescent="0.35">
      <c r="A3" s="193" t="s">
        <v>236</v>
      </c>
      <c r="B3" s="197">
        <f>Input!C3</f>
        <v>0</v>
      </c>
      <c r="C3" s="107"/>
      <c r="D3" s="195" t="s">
        <v>241</v>
      </c>
      <c r="E3" s="292"/>
    </row>
    <row r="4" spans="1:5" x14ac:dyDescent="0.35">
      <c r="A4" s="195" t="s">
        <v>50</v>
      </c>
      <c r="B4" s="198">
        <f>Input!C4</f>
        <v>0</v>
      </c>
      <c r="C4" s="109"/>
      <c r="D4" s="112"/>
      <c r="E4" s="293"/>
    </row>
    <row r="5" spans="1:5" x14ac:dyDescent="0.35">
      <c r="A5" s="199" t="s">
        <v>83</v>
      </c>
      <c r="B5" s="112">
        <f>Input!C5</f>
        <v>0</v>
      </c>
      <c r="C5" s="110"/>
      <c r="D5" s="112"/>
      <c r="E5" s="112"/>
    </row>
    <row r="6" spans="1:5" x14ac:dyDescent="0.35">
      <c r="A6" s="199" t="s">
        <v>150</v>
      </c>
      <c r="B6" s="200">
        <f>Input!C6</f>
        <v>0</v>
      </c>
      <c r="C6" s="106"/>
      <c r="D6" s="251" t="s">
        <v>249</v>
      </c>
      <c r="E6" s="292"/>
    </row>
    <row r="7" spans="1:5" x14ac:dyDescent="0.35">
      <c r="A7" s="195" t="s">
        <v>176</v>
      </c>
      <c r="B7" s="112">
        <f>Input!C7</f>
        <v>0</v>
      </c>
      <c r="C7" s="106"/>
      <c r="D7" s="195"/>
      <c r="E7" s="109"/>
    </row>
    <row r="8" spans="1:5" ht="16" thickBot="1" x14ac:dyDescent="0.4">
      <c r="A8" s="196" t="s">
        <v>180</v>
      </c>
      <c r="B8" s="186">
        <f>Input!C8</f>
        <v>0</v>
      </c>
      <c r="C8" s="186"/>
      <c r="D8" s="196" t="s">
        <v>55</v>
      </c>
      <c r="E8" s="187">
        <f>Input!H7</f>
        <v>0</v>
      </c>
    </row>
    <row r="9" spans="1:5" ht="16" thickTop="1" x14ac:dyDescent="0.35">
      <c r="A9" s="184" t="s">
        <v>63</v>
      </c>
      <c r="B9" s="185" t="s">
        <v>47</v>
      </c>
      <c r="C9" s="173"/>
      <c r="D9" s="173"/>
      <c r="E9" s="173"/>
    </row>
    <row r="10" spans="1:5" x14ac:dyDescent="0.35">
      <c r="A10" s="291"/>
    </row>
  </sheetData>
  <sheetProtection sheet="1" objects="1" scenarios="1"/>
  <mergeCells count="2">
    <mergeCell ref="A1:E1"/>
    <mergeCell ref="A2:E2"/>
  </mergeCells>
  <phoneticPr fontId="1" type="noConversion"/>
  <printOptions horizontalCentered="1"/>
  <pageMargins left="0.25" right="0.25" top="0.75" bottom="0.75" header="0.3" footer="0.3"/>
  <pageSetup orientation="portrait" r:id="rId1"/>
  <headerFooter alignWithMargins="0">
    <oddFooter xml:space="preserve">&amp;L&amp;"Arial"&amp;8pg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J503"/>
  <sheetViews>
    <sheetView zoomScaleNormal="100" zoomScaleSheetLayoutView="100" workbookViewId="0">
      <selection activeCell="C10" sqref="C10"/>
    </sheetView>
  </sheetViews>
  <sheetFormatPr defaultColWidth="7.23046875" defaultRowHeight="15.5" x14ac:dyDescent="0.35"/>
  <cols>
    <col min="1" max="1" width="13.53515625" style="111" customWidth="1"/>
    <col min="2" max="2" width="10.07421875" style="104" customWidth="1"/>
    <col min="3" max="3" width="8.84375" style="104" customWidth="1"/>
    <col min="4" max="4" width="13.4609375" style="104" customWidth="1"/>
    <col min="5" max="5" width="16.53515625" style="104" customWidth="1"/>
    <col min="6" max="6" width="23" style="104" customWidth="1"/>
    <col min="7" max="7" width="19.53515625" style="104" customWidth="1"/>
    <col min="8" max="8" width="7.23046875" style="104" customWidth="1"/>
    <col min="9" max="16384" width="7.23046875" style="105"/>
  </cols>
  <sheetData>
    <row r="1" spans="1:36" x14ac:dyDescent="0.35">
      <c r="A1" s="298" t="s">
        <v>234</v>
      </c>
      <c r="B1" s="298"/>
      <c r="C1" s="298"/>
      <c r="D1" s="298"/>
      <c r="E1" s="298"/>
      <c r="F1" s="298"/>
      <c r="G1" s="106"/>
      <c r="H1" s="106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</row>
    <row r="2" spans="1:36" ht="16" thickBot="1" x14ac:dyDescent="0.4">
      <c r="A2" s="297" t="s">
        <v>178</v>
      </c>
      <c r="B2" s="297"/>
      <c r="C2" s="297"/>
      <c r="D2" s="297"/>
      <c r="E2" s="297"/>
      <c r="F2" s="297"/>
      <c r="G2" s="106"/>
      <c r="H2" s="106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</row>
    <row r="3" spans="1:36" x14ac:dyDescent="0.35">
      <c r="A3" s="193" t="s">
        <v>236</v>
      </c>
      <c r="B3" s="197">
        <f>Input!C3</f>
        <v>0</v>
      </c>
      <c r="C3" s="107"/>
      <c r="D3" s="195" t="s">
        <v>241</v>
      </c>
      <c r="E3" s="106">
        <f>Input!H4</f>
        <v>0</v>
      </c>
      <c r="F3" s="106"/>
      <c r="G3" s="108"/>
      <c r="H3" s="106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</row>
    <row r="4" spans="1:36" x14ac:dyDescent="0.35">
      <c r="A4" s="195" t="s">
        <v>50</v>
      </c>
      <c r="B4" s="201">
        <f>Input!C4</f>
        <v>0</v>
      </c>
      <c r="C4" s="109"/>
      <c r="D4" s="106"/>
      <c r="E4" s="106">
        <f>Input!H5</f>
        <v>0</v>
      </c>
      <c r="F4" s="106"/>
      <c r="G4" s="108"/>
      <c r="H4" s="106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</row>
    <row r="5" spans="1:36" x14ac:dyDescent="0.35">
      <c r="A5" s="199" t="s">
        <v>83</v>
      </c>
      <c r="B5" s="202">
        <f>Input!C5</f>
        <v>0</v>
      </c>
      <c r="C5" s="110"/>
      <c r="D5" s="106"/>
      <c r="E5" s="106"/>
      <c r="F5" s="106"/>
      <c r="G5" s="108"/>
      <c r="H5" s="106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</row>
    <row r="6" spans="1:36" x14ac:dyDescent="0.35">
      <c r="A6" s="199" t="s">
        <v>150</v>
      </c>
      <c r="B6" s="290">
        <f>Input!C6</f>
        <v>0</v>
      </c>
      <c r="C6" s="106"/>
      <c r="D6" s="199" t="s">
        <v>242</v>
      </c>
      <c r="E6" s="222">
        <f>(Output!D12)</f>
        <v>0</v>
      </c>
      <c r="F6" s="106"/>
      <c r="G6" s="108"/>
      <c r="H6" s="106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</row>
    <row r="7" spans="1:36" x14ac:dyDescent="0.35">
      <c r="A7" s="195" t="s">
        <v>176</v>
      </c>
      <c r="B7" s="202">
        <f>Input!C7</f>
        <v>0</v>
      </c>
      <c r="C7" s="106"/>
      <c r="D7" s="195"/>
      <c r="E7" s="109"/>
      <c r="F7" s="106"/>
      <c r="G7" s="108"/>
      <c r="H7" s="106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</row>
    <row r="8" spans="1:36" ht="16" thickBot="1" x14ac:dyDescent="0.4">
      <c r="A8" s="196" t="s">
        <v>180</v>
      </c>
      <c r="B8" s="262">
        <f>Input!C8</f>
        <v>0</v>
      </c>
      <c r="C8" s="186"/>
      <c r="D8" s="196" t="s">
        <v>55</v>
      </c>
      <c r="E8" s="186">
        <f>Input!H7</f>
        <v>0</v>
      </c>
      <c r="F8" s="186"/>
      <c r="G8" s="106"/>
      <c r="H8" s="106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</row>
    <row r="9" spans="1:36" ht="16" thickTop="1" x14ac:dyDescent="0.35">
      <c r="A9" s="184" t="s">
        <v>63</v>
      </c>
      <c r="B9" s="173" t="s">
        <v>47</v>
      </c>
      <c r="C9" s="173"/>
      <c r="D9" s="173"/>
      <c r="E9" s="173"/>
      <c r="F9" s="173"/>
      <c r="G9" s="106"/>
      <c r="H9" s="106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</row>
    <row r="10" spans="1:36" x14ac:dyDescent="0.35">
      <c r="B10" s="289"/>
      <c r="C10" s="289"/>
      <c r="G10" s="106"/>
      <c r="H10" s="106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</row>
    <row r="11" spans="1:36" x14ac:dyDescent="0.35">
      <c r="B11" s="289"/>
      <c r="G11" s="106"/>
      <c r="H11" s="106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</row>
    <row r="12" spans="1:36" x14ac:dyDescent="0.35">
      <c r="B12" s="289"/>
      <c r="G12" s="106"/>
      <c r="H12" s="106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</row>
    <row r="13" spans="1:36" x14ac:dyDescent="0.35">
      <c r="B13" s="289"/>
      <c r="G13" s="106"/>
      <c r="H13" s="106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</row>
    <row r="14" spans="1:36" x14ac:dyDescent="0.35">
      <c r="B14" s="289"/>
      <c r="G14" s="106"/>
      <c r="H14" s="106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</row>
    <row r="15" spans="1:36" x14ac:dyDescent="0.35">
      <c r="B15" s="289"/>
      <c r="G15" s="106"/>
      <c r="H15" s="106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</row>
    <row r="16" spans="1:36" x14ac:dyDescent="0.35">
      <c r="B16" s="289"/>
      <c r="G16" s="106"/>
      <c r="H16" s="106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</row>
    <row r="17" spans="2:36" x14ac:dyDescent="0.35">
      <c r="B17" s="289"/>
      <c r="G17" s="106"/>
      <c r="H17" s="106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</row>
    <row r="18" spans="2:36" x14ac:dyDescent="0.35">
      <c r="B18" s="289"/>
      <c r="G18" s="106"/>
      <c r="H18" s="106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</row>
    <row r="19" spans="2:36" x14ac:dyDescent="0.35">
      <c r="B19" s="289"/>
      <c r="G19" s="106"/>
      <c r="H19" s="106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</row>
    <row r="20" spans="2:36" x14ac:dyDescent="0.35">
      <c r="B20" s="289"/>
      <c r="G20" s="106"/>
      <c r="H20" s="106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</row>
    <row r="21" spans="2:36" x14ac:dyDescent="0.35">
      <c r="B21" s="289"/>
      <c r="G21" s="106"/>
      <c r="H21" s="106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</row>
    <row r="22" spans="2:36" x14ac:dyDescent="0.35">
      <c r="B22" s="289"/>
      <c r="G22" s="106"/>
      <c r="H22" s="106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</row>
    <row r="23" spans="2:36" x14ac:dyDescent="0.35">
      <c r="G23" s="106"/>
      <c r="H23" s="106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</row>
    <row r="24" spans="2:36" x14ac:dyDescent="0.35">
      <c r="G24" s="106"/>
      <c r="H24" s="106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</row>
    <row r="25" spans="2:36" x14ac:dyDescent="0.35">
      <c r="G25" s="106"/>
      <c r="H25" s="106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</row>
    <row r="26" spans="2:36" x14ac:dyDescent="0.35">
      <c r="G26" s="106"/>
      <c r="H26" s="106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</row>
    <row r="27" spans="2:36" x14ac:dyDescent="0.35">
      <c r="G27" s="106"/>
      <c r="H27" s="106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</row>
    <row r="28" spans="2:36" x14ac:dyDescent="0.35">
      <c r="G28" s="106"/>
      <c r="H28" s="106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</row>
    <row r="29" spans="2:36" x14ac:dyDescent="0.35">
      <c r="G29" s="106"/>
      <c r="H29" s="106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</row>
    <row r="30" spans="2:36" x14ac:dyDescent="0.35">
      <c r="G30" s="106"/>
      <c r="H30" s="106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</row>
    <row r="31" spans="2:36" x14ac:dyDescent="0.35">
      <c r="G31" s="106"/>
      <c r="H31" s="106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</row>
    <row r="32" spans="2:36" x14ac:dyDescent="0.35">
      <c r="G32" s="106"/>
      <c r="H32" s="106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</row>
    <row r="33" spans="7:36" x14ac:dyDescent="0.35">
      <c r="G33" s="106"/>
      <c r="H33" s="106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</row>
    <row r="34" spans="7:36" x14ac:dyDescent="0.35">
      <c r="G34" s="106"/>
      <c r="H34" s="106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</row>
    <row r="35" spans="7:36" x14ac:dyDescent="0.35">
      <c r="G35" s="106"/>
      <c r="H35" s="106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</row>
    <row r="36" spans="7:36" x14ac:dyDescent="0.35">
      <c r="G36" s="106"/>
      <c r="H36" s="106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</row>
    <row r="37" spans="7:36" x14ac:dyDescent="0.35">
      <c r="G37" s="106"/>
      <c r="H37" s="106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</row>
    <row r="38" spans="7:36" x14ac:dyDescent="0.35">
      <c r="G38" s="106"/>
      <c r="H38" s="106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</row>
    <row r="39" spans="7:36" x14ac:dyDescent="0.35">
      <c r="G39" s="106"/>
      <c r="H39" s="106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</row>
    <row r="40" spans="7:36" x14ac:dyDescent="0.35">
      <c r="G40" s="106"/>
      <c r="H40" s="106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</row>
    <row r="41" spans="7:36" x14ac:dyDescent="0.35">
      <c r="G41" s="106"/>
      <c r="H41" s="106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</row>
    <row r="42" spans="7:36" x14ac:dyDescent="0.35">
      <c r="G42" s="106"/>
      <c r="H42" s="106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</row>
    <row r="43" spans="7:36" x14ac:dyDescent="0.35">
      <c r="G43" s="106"/>
      <c r="H43" s="106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</row>
    <row r="44" spans="7:36" x14ac:dyDescent="0.35">
      <c r="G44" s="106"/>
      <c r="H44" s="106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</row>
    <row r="45" spans="7:36" x14ac:dyDescent="0.35">
      <c r="G45" s="106"/>
      <c r="H45" s="106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</row>
    <row r="46" spans="7:36" x14ac:dyDescent="0.35">
      <c r="G46" s="106"/>
      <c r="H46" s="106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</row>
    <row r="47" spans="7:36" x14ac:dyDescent="0.35">
      <c r="G47" s="106"/>
      <c r="H47" s="106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</row>
    <row r="48" spans="7:36" x14ac:dyDescent="0.35">
      <c r="G48" s="106"/>
      <c r="H48" s="106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</row>
    <row r="49" spans="7:36" x14ac:dyDescent="0.35">
      <c r="G49" s="106"/>
      <c r="H49" s="106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7:36" x14ac:dyDescent="0.35">
      <c r="G50" s="106"/>
      <c r="H50" s="106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</row>
    <row r="51" spans="7:36" x14ac:dyDescent="0.35">
      <c r="G51" s="106"/>
      <c r="H51" s="106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</row>
    <row r="52" spans="7:36" x14ac:dyDescent="0.35">
      <c r="G52" s="106"/>
      <c r="H52" s="106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</row>
    <row r="53" spans="7:36" x14ac:dyDescent="0.35">
      <c r="G53" s="106"/>
      <c r="H53" s="106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</row>
    <row r="54" spans="7:36" x14ac:dyDescent="0.35">
      <c r="G54" s="106"/>
      <c r="H54" s="106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</row>
    <row r="55" spans="7:36" x14ac:dyDescent="0.35">
      <c r="G55" s="106"/>
      <c r="H55" s="106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</row>
    <row r="56" spans="7:36" x14ac:dyDescent="0.35">
      <c r="G56" s="106"/>
      <c r="H56" s="106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</row>
    <row r="57" spans="7:36" x14ac:dyDescent="0.35">
      <c r="G57" s="106"/>
      <c r="H57" s="106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</row>
    <row r="58" spans="7:36" x14ac:dyDescent="0.35">
      <c r="G58" s="106"/>
      <c r="H58" s="106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</row>
    <row r="59" spans="7:36" x14ac:dyDescent="0.35">
      <c r="G59" s="106"/>
      <c r="H59" s="106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</row>
    <row r="60" spans="7:36" x14ac:dyDescent="0.35">
      <c r="G60" s="106"/>
      <c r="H60" s="106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</row>
    <row r="61" spans="7:36" x14ac:dyDescent="0.35">
      <c r="G61" s="106"/>
      <c r="H61" s="106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</row>
    <row r="62" spans="7:36" x14ac:dyDescent="0.35">
      <c r="G62" s="106"/>
      <c r="H62" s="106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</row>
    <row r="63" spans="7:36" x14ac:dyDescent="0.35">
      <c r="G63" s="106"/>
      <c r="H63" s="106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</row>
    <row r="64" spans="7:36" x14ac:dyDescent="0.35">
      <c r="G64" s="106"/>
      <c r="H64" s="106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</row>
    <row r="65" spans="7:36" x14ac:dyDescent="0.35">
      <c r="G65" s="106"/>
      <c r="H65" s="106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</row>
    <row r="66" spans="7:36" x14ac:dyDescent="0.35">
      <c r="G66" s="106"/>
      <c r="H66" s="106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</row>
    <row r="67" spans="7:36" x14ac:dyDescent="0.35">
      <c r="G67" s="106"/>
      <c r="H67" s="106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</row>
    <row r="68" spans="7:36" x14ac:dyDescent="0.35">
      <c r="G68" s="106"/>
      <c r="H68" s="106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</row>
    <row r="69" spans="7:36" x14ac:dyDescent="0.35">
      <c r="G69" s="106"/>
      <c r="H69" s="106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</row>
    <row r="70" spans="7:36" x14ac:dyDescent="0.35">
      <c r="G70" s="106"/>
      <c r="H70" s="106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</row>
    <row r="71" spans="7:36" x14ac:dyDescent="0.35">
      <c r="G71" s="106"/>
      <c r="H71" s="106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</row>
    <row r="72" spans="7:36" x14ac:dyDescent="0.35">
      <c r="G72" s="106"/>
      <c r="H72" s="106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</row>
    <row r="73" spans="7:36" x14ac:dyDescent="0.35">
      <c r="G73" s="106"/>
      <c r="H73" s="106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</row>
    <row r="74" spans="7:36" x14ac:dyDescent="0.35">
      <c r="G74" s="106"/>
      <c r="H74" s="106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</row>
    <row r="75" spans="7:36" x14ac:dyDescent="0.35">
      <c r="G75" s="106"/>
      <c r="H75" s="106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</row>
    <row r="76" spans="7:36" x14ac:dyDescent="0.35">
      <c r="G76" s="106"/>
      <c r="H76" s="106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</row>
    <row r="77" spans="7:36" x14ac:dyDescent="0.35">
      <c r="G77" s="106"/>
      <c r="H77" s="106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</row>
    <row r="78" spans="7:36" x14ac:dyDescent="0.35">
      <c r="G78" s="106"/>
      <c r="H78" s="106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</row>
    <row r="79" spans="7:36" x14ac:dyDescent="0.35">
      <c r="G79" s="106"/>
      <c r="H79" s="106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</row>
    <row r="80" spans="7:36" x14ac:dyDescent="0.35">
      <c r="G80" s="106"/>
      <c r="H80" s="106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</row>
    <row r="81" spans="7:36" x14ac:dyDescent="0.35">
      <c r="G81" s="106"/>
      <c r="H81" s="106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</row>
    <row r="82" spans="7:36" x14ac:dyDescent="0.35">
      <c r="G82" s="106"/>
      <c r="H82" s="106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</row>
    <row r="83" spans="7:36" x14ac:dyDescent="0.35">
      <c r="G83" s="106"/>
      <c r="H83" s="106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112"/>
      <c r="AG83" s="112"/>
      <c r="AH83" s="112"/>
      <c r="AI83" s="112"/>
      <c r="AJ83" s="112"/>
    </row>
    <row r="84" spans="7:36" x14ac:dyDescent="0.35">
      <c r="G84" s="106"/>
      <c r="H84" s="106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2"/>
    </row>
    <row r="85" spans="7:36" x14ac:dyDescent="0.35">
      <c r="G85" s="106"/>
      <c r="H85" s="106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</row>
    <row r="86" spans="7:36" x14ac:dyDescent="0.35">
      <c r="G86" s="106"/>
      <c r="H86" s="106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</row>
    <row r="87" spans="7:36" x14ac:dyDescent="0.35">
      <c r="G87" s="106"/>
      <c r="H87" s="106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</row>
    <row r="88" spans="7:36" x14ac:dyDescent="0.35">
      <c r="G88" s="106"/>
      <c r="H88" s="106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</row>
    <row r="89" spans="7:36" x14ac:dyDescent="0.35">
      <c r="G89" s="106"/>
      <c r="H89" s="106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2"/>
      <c r="AI89" s="112"/>
      <c r="AJ89" s="112"/>
    </row>
    <row r="90" spans="7:36" x14ac:dyDescent="0.35">
      <c r="G90" s="106"/>
      <c r="H90" s="106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2"/>
    </row>
    <row r="91" spans="7:36" x14ac:dyDescent="0.35">
      <c r="G91" s="106"/>
      <c r="H91" s="106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2"/>
      <c r="AI91" s="112"/>
      <c r="AJ91" s="112"/>
    </row>
    <row r="92" spans="7:36" x14ac:dyDescent="0.35">
      <c r="G92" s="106"/>
      <c r="H92" s="106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</row>
    <row r="93" spans="7:36" x14ac:dyDescent="0.35">
      <c r="G93" s="106"/>
      <c r="H93" s="106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</row>
    <row r="94" spans="7:36" x14ac:dyDescent="0.35">
      <c r="G94" s="106"/>
      <c r="H94" s="106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</row>
    <row r="95" spans="7:36" x14ac:dyDescent="0.35">
      <c r="G95" s="106"/>
      <c r="H95" s="106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112"/>
    </row>
    <row r="96" spans="7:36" x14ac:dyDescent="0.35">
      <c r="G96" s="106"/>
      <c r="H96" s="106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</row>
    <row r="97" spans="7:36" x14ac:dyDescent="0.35">
      <c r="G97" s="106"/>
      <c r="H97" s="106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  <c r="AI97" s="112"/>
      <c r="AJ97" s="112"/>
    </row>
    <row r="98" spans="7:36" x14ac:dyDescent="0.35">
      <c r="G98" s="106"/>
      <c r="H98" s="106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2"/>
      <c r="AF98" s="112"/>
      <c r="AG98" s="112"/>
      <c r="AH98" s="112"/>
      <c r="AI98" s="112"/>
      <c r="AJ98" s="112"/>
    </row>
    <row r="99" spans="7:36" x14ac:dyDescent="0.35">
      <c r="G99" s="106"/>
      <c r="H99" s="106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2"/>
      <c r="AF99" s="112"/>
      <c r="AG99" s="112"/>
      <c r="AH99" s="112"/>
      <c r="AI99" s="112"/>
      <c r="AJ99" s="112"/>
    </row>
    <row r="100" spans="7:36" x14ac:dyDescent="0.35">
      <c r="G100" s="106"/>
      <c r="H100" s="106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2"/>
      <c r="AF100" s="112"/>
      <c r="AG100" s="112"/>
      <c r="AH100" s="112"/>
      <c r="AI100" s="112"/>
      <c r="AJ100" s="112"/>
    </row>
    <row r="101" spans="7:36" x14ac:dyDescent="0.35">
      <c r="G101" s="106"/>
      <c r="H101" s="106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7:36" x14ac:dyDescent="0.35">
      <c r="G102" s="106"/>
      <c r="H102" s="106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7:36" x14ac:dyDescent="0.35">
      <c r="G103" s="106"/>
      <c r="H103" s="106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</row>
    <row r="104" spans="7:36" x14ac:dyDescent="0.35">
      <c r="G104" s="106"/>
      <c r="H104" s="106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  <c r="AB104" s="112"/>
      <c r="AC104" s="112"/>
      <c r="AD104" s="112"/>
      <c r="AE104" s="112"/>
      <c r="AF104" s="112"/>
      <c r="AG104" s="112"/>
      <c r="AH104" s="112"/>
      <c r="AI104" s="112"/>
      <c r="AJ104" s="112"/>
    </row>
    <row r="105" spans="7:36" x14ac:dyDescent="0.35">
      <c r="G105" s="106"/>
      <c r="H105" s="106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  <c r="AA105" s="112"/>
      <c r="AB105" s="112"/>
      <c r="AC105" s="112"/>
      <c r="AD105" s="112"/>
      <c r="AE105" s="112"/>
      <c r="AF105" s="112"/>
      <c r="AG105" s="112"/>
      <c r="AH105" s="112"/>
      <c r="AI105" s="112"/>
      <c r="AJ105" s="112"/>
    </row>
    <row r="106" spans="7:36" x14ac:dyDescent="0.35">
      <c r="G106" s="106"/>
      <c r="H106" s="106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  <c r="AA106" s="112"/>
      <c r="AB106" s="112"/>
      <c r="AC106" s="112"/>
      <c r="AD106" s="112"/>
      <c r="AE106" s="112"/>
      <c r="AF106" s="112"/>
      <c r="AG106" s="112"/>
      <c r="AH106" s="112"/>
      <c r="AI106" s="112"/>
      <c r="AJ106" s="112"/>
    </row>
    <row r="107" spans="7:36" x14ac:dyDescent="0.35">
      <c r="G107" s="106"/>
      <c r="H107" s="106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2"/>
      <c r="AJ107" s="112"/>
    </row>
    <row r="108" spans="7:36" x14ac:dyDescent="0.35">
      <c r="G108" s="106"/>
      <c r="H108" s="106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</row>
    <row r="109" spans="7:36" x14ac:dyDescent="0.35">
      <c r="G109" s="106"/>
      <c r="H109" s="106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  <c r="AA109" s="112"/>
      <c r="AB109" s="112"/>
      <c r="AC109" s="112"/>
      <c r="AD109" s="112"/>
      <c r="AE109" s="112"/>
      <c r="AF109" s="112"/>
      <c r="AG109" s="112"/>
      <c r="AH109" s="112"/>
      <c r="AI109" s="112"/>
      <c r="AJ109" s="112"/>
    </row>
    <row r="110" spans="7:36" x14ac:dyDescent="0.35">
      <c r="G110" s="106"/>
      <c r="H110" s="106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  <c r="AA110" s="112"/>
      <c r="AB110" s="112"/>
      <c r="AC110" s="112"/>
      <c r="AD110" s="112"/>
      <c r="AE110" s="112"/>
      <c r="AF110" s="112"/>
      <c r="AG110" s="112"/>
      <c r="AH110" s="112"/>
      <c r="AI110" s="112"/>
      <c r="AJ110" s="112"/>
    </row>
    <row r="111" spans="7:36" x14ac:dyDescent="0.35">
      <c r="G111" s="106"/>
      <c r="H111" s="106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  <c r="AA111" s="112"/>
      <c r="AB111" s="112"/>
      <c r="AC111" s="112"/>
      <c r="AD111" s="112"/>
      <c r="AE111" s="112"/>
      <c r="AF111" s="112"/>
      <c r="AG111" s="112"/>
      <c r="AH111" s="112"/>
      <c r="AI111" s="112"/>
      <c r="AJ111" s="112"/>
    </row>
    <row r="112" spans="7:36" x14ac:dyDescent="0.35">
      <c r="G112" s="106"/>
      <c r="H112" s="106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</row>
    <row r="113" spans="7:36" x14ac:dyDescent="0.35">
      <c r="G113" s="106"/>
      <c r="H113" s="106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  <c r="AA113" s="112"/>
      <c r="AB113" s="112"/>
      <c r="AC113" s="112"/>
      <c r="AD113" s="112"/>
      <c r="AE113" s="112"/>
      <c r="AF113" s="112"/>
      <c r="AG113" s="112"/>
      <c r="AH113" s="112"/>
      <c r="AI113" s="112"/>
      <c r="AJ113" s="112"/>
    </row>
    <row r="114" spans="7:36" x14ac:dyDescent="0.35">
      <c r="G114" s="106"/>
      <c r="H114" s="106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112"/>
    </row>
    <row r="115" spans="7:36" x14ac:dyDescent="0.35">
      <c r="G115" s="106"/>
      <c r="H115" s="106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  <c r="AA115" s="112"/>
      <c r="AB115" s="112"/>
      <c r="AC115" s="112"/>
      <c r="AD115" s="112"/>
      <c r="AE115" s="112"/>
      <c r="AF115" s="112"/>
      <c r="AG115" s="112"/>
      <c r="AH115" s="112"/>
      <c r="AI115" s="112"/>
      <c r="AJ115" s="112"/>
    </row>
    <row r="116" spans="7:36" x14ac:dyDescent="0.35">
      <c r="G116" s="106"/>
      <c r="H116" s="106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  <c r="AA116" s="112"/>
      <c r="AB116" s="112"/>
      <c r="AC116" s="112"/>
      <c r="AD116" s="112"/>
      <c r="AE116" s="112"/>
      <c r="AF116" s="112"/>
      <c r="AG116" s="112"/>
      <c r="AH116" s="112"/>
      <c r="AI116" s="112"/>
      <c r="AJ116" s="112"/>
    </row>
    <row r="117" spans="7:36" x14ac:dyDescent="0.35">
      <c r="G117" s="106"/>
      <c r="H117" s="106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  <c r="AA117" s="112"/>
      <c r="AB117" s="112"/>
      <c r="AC117" s="112"/>
      <c r="AD117" s="112"/>
      <c r="AE117" s="112"/>
      <c r="AF117" s="112"/>
      <c r="AG117" s="112"/>
      <c r="AH117" s="112"/>
      <c r="AI117" s="112"/>
      <c r="AJ117" s="112"/>
    </row>
    <row r="118" spans="7:36" x14ac:dyDescent="0.35">
      <c r="G118" s="106"/>
      <c r="H118" s="106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</row>
    <row r="119" spans="7:36" x14ac:dyDescent="0.35">
      <c r="G119" s="106"/>
      <c r="H119" s="106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</row>
    <row r="120" spans="7:36" x14ac:dyDescent="0.35">
      <c r="G120" s="106"/>
      <c r="H120" s="106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2"/>
      <c r="AJ120" s="112"/>
    </row>
    <row r="121" spans="7:36" x14ac:dyDescent="0.35">
      <c r="G121" s="106"/>
      <c r="H121" s="106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  <c r="AA121" s="112"/>
      <c r="AB121" s="112"/>
      <c r="AC121" s="112"/>
      <c r="AD121" s="112"/>
      <c r="AE121" s="112"/>
      <c r="AF121" s="112"/>
      <c r="AG121" s="112"/>
      <c r="AH121" s="112"/>
      <c r="AI121" s="112"/>
      <c r="AJ121" s="112"/>
    </row>
    <row r="122" spans="7:36" x14ac:dyDescent="0.35">
      <c r="G122" s="106"/>
      <c r="H122" s="106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  <c r="AA122" s="112"/>
      <c r="AB122" s="112"/>
      <c r="AC122" s="112"/>
      <c r="AD122" s="112"/>
      <c r="AE122" s="112"/>
      <c r="AF122" s="112"/>
      <c r="AG122" s="112"/>
      <c r="AH122" s="112"/>
      <c r="AI122" s="112"/>
      <c r="AJ122" s="112"/>
    </row>
    <row r="123" spans="7:36" x14ac:dyDescent="0.35">
      <c r="G123" s="106"/>
      <c r="H123" s="106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  <c r="AA123" s="112"/>
      <c r="AB123" s="112"/>
      <c r="AC123" s="112"/>
      <c r="AD123" s="112"/>
      <c r="AE123" s="112"/>
      <c r="AF123" s="112"/>
      <c r="AG123" s="112"/>
      <c r="AH123" s="112"/>
      <c r="AI123" s="112"/>
      <c r="AJ123" s="112"/>
    </row>
    <row r="124" spans="7:36" x14ac:dyDescent="0.35">
      <c r="G124" s="106"/>
      <c r="H124" s="106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112"/>
    </row>
    <row r="125" spans="7:36" x14ac:dyDescent="0.35">
      <c r="G125" s="106"/>
      <c r="H125" s="106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</row>
    <row r="126" spans="7:36" x14ac:dyDescent="0.35">
      <c r="G126" s="106"/>
      <c r="H126" s="106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</row>
    <row r="127" spans="7:36" x14ac:dyDescent="0.35">
      <c r="G127" s="106"/>
      <c r="H127" s="106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  <c r="Z127" s="112"/>
      <c r="AA127" s="112"/>
      <c r="AB127" s="112"/>
      <c r="AC127" s="112"/>
      <c r="AD127" s="112"/>
      <c r="AE127" s="112"/>
      <c r="AF127" s="112"/>
      <c r="AG127" s="112"/>
      <c r="AH127" s="112"/>
      <c r="AI127" s="112"/>
      <c r="AJ127" s="112"/>
    </row>
    <row r="128" spans="7:36" x14ac:dyDescent="0.35">
      <c r="G128" s="106"/>
      <c r="H128" s="106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2"/>
      <c r="AA128" s="112"/>
      <c r="AB128" s="112"/>
      <c r="AC128" s="112"/>
      <c r="AD128" s="112"/>
      <c r="AE128" s="112"/>
      <c r="AF128" s="112"/>
      <c r="AG128" s="112"/>
      <c r="AH128" s="112"/>
      <c r="AI128" s="112"/>
      <c r="AJ128" s="112"/>
    </row>
    <row r="129" spans="7:36" x14ac:dyDescent="0.35">
      <c r="G129" s="106"/>
      <c r="H129" s="106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2"/>
      <c r="AJ129" s="112"/>
    </row>
    <row r="130" spans="7:36" x14ac:dyDescent="0.35">
      <c r="G130" s="106"/>
      <c r="H130" s="106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112"/>
    </row>
    <row r="131" spans="7:36" x14ac:dyDescent="0.35">
      <c r="G131" s="106"/>
      <c r="H131" s="106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  <c r="AA131" s="112"/>
      <c r="AB131" s="112"/>
      <c r="AC131" s="112"/>
      <c r="AD131" s="112"/>
      <c r="AE131" s="112"/>
      <c r="AF131" s="112"/>
      <c r="AG131" s="112"/>
      <c r="AH131" s="112"/>
      <c r="AI131" s="112"/>
      <c r="AJ131" s="112"/>
    </row>
    <row r="132" spans="7:36" x14ac:dyDescent="0.35">
      <c r="G132" s="106"/>
      <c r="H132" s="106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  <c r="AA132" s="112"/>
      <c r="AB132" s="112"/>
      <c r="AC132" s="112"/>
      <c r="AD132" s="112"/>
      <c r="AE132" s="112"/>
      <c r="AF132" s="112"/>
      <c r="AG132" s="112"/>
      <c r="AH132" s="112"/>
      <c r="AI132" s="112"/>
      <c r="AJ132" s="112"/>
    </row>
    <row r="133" spans="7:36" x14ac:dyDescent="0.35">
      <c r="G133" s="106"/>
      <c r="H133" s="106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  <c r="AA133" s="112"/>
      <c r="AB133" s="112"/>
      <c r="AC133" s="112"/>
      <c r="AD133" s="112"/>
      <c r="AE133" s="112"/>
      <c r="AF133" s="112"/>
      <c r="AG133" s="112"/>
      <c r="AH133" s="112"/>
      <c r="AI133" s="112"/>
      <c r="AJ133" s="112"/>
    </row>
    <row r="134" spans="7:36" x14ac:dyDescent="0.35">
      <c r="G134" s="106"/>
      <c r="H134" s="106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  <c r="AA134" s="112"/>
      <c r="AB134" s="112"/>
      <c r="AC134" s="112"/>
      <c r="AD134" s="112"/>
      <c r="AE134" s="112"/>
      <c r="AF134" s="112"/>
      <c r="AG134" s="112"/>
      <c r="AH134" s="112"/>
      <c r="AI134" s="112"/>
      <c r="AJ134" s="112"/>
    </row>
    <row r="135" spans="7:36" x14ac:dyDescent="0.35">
      <c r="G135" s="106"/>
      <c r="H135" s="106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  <c r="AA135" s="112"/>
      <c r="AB135" s="112"/>
      <c r="AC135" s="112"/>
      <c r="AD135" s="112"/>
      <c r="AE135" s="112"/>
      <c r="AF135" s="112"/>
      <c r="AG135" s="112"/>
      <c r="AH135" s="112"/>
      <c r="AI135" s="112"/>
      <c r="AJ135" s="112"/>
    </row>
    <row r="136" spans="7:36" x14ac:dyDescent="0.35">
      <c r="G136" s="106"/>
      <c r="H136" s="106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  <c r="AA136" s="112"/>
      <c r="AB136" s="112"/>
      <c r="AC136" s="112"/>
      <c r="AD136" s="112"/>
      <c r="AE136" s="112"/>
      <c r="AF136" s="112"/>
      <c r="AG136" s="112"/>
      <c r="AH136" s="112"/>
      <c r="AI136" s="112"/>
      <c r="AJ136" s="112"/>
    </row>
    <row r="137" spans="7:36" x14ac:dyDescent="0.35">
      <c r="G137" s="106"/>
      <c r="H137" s="106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  <c r="AA137" s="112"/>
      <c r="AB137" s="112"/>
      <c r="AC137" s="112"/>
      <c r="AD137" s="112"/>
      <c r="AE137" s="112"/>
      <c r="AF137" s="112"/>
      <c r="AG137" s="112"/>
      <c r="AH137" s="112"/>
      <c r="AI137" s="112"/>
      <c r="AJ137" s="112"/>
    </row>
    <row r="138" spans="7:36" x14ac:dyDescent="0.35">
      <c r="G138" s="106"/>
      <c r="H138" s="106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  <c r="AA138" s="112"/>
      <c r="AB138" s="112"/>
      <c r="AC138" s="112"/>
      <c r="AD138" s="112"/>
      <c r="AE138" s="112"/>
      <c r="AF138" s="112"/>
      <c r="AG138" s="112"/>
      <c r="AH138" s="112"/>
      <c r="AI138" s="112"/>
      <c r="AJ138" s="112"/>
    </row>
    <row r="139" spans="7:36" x14ac:dyDescent="0.35">
      <c r="G139" s="106"/>
      <c r="H139" s="106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  <c r="AA139" s="112"/>
      <c r="AB139" s="112"/>
      <c r="AC139" s="112"/>
      <c r="AD139" s="112"/>
      <c r="AE139" s="112"/>
      <c r="AF139" s="112"/>
      <c r="AG139" s="112"/>
      <c r="AH139" s="112"/>
      <c r="AI139" s="112"/>
      <c r="AJ139" s="112"/>
    </row>
    <row r="140" spans="7:36" x14ac:dyDescent="0.35">
      <c r="G140" s="106"/>
      <c r="H140" s="106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  <c r="AA140" s="112"/>
      <c r="AB140" s="112"/>
      <c r="AC140" s="112"/>
      <c r="AD140" s="112"/>
      <c r="AE140" s="112"/>
      <c r="AF140" s="112"/>
      <c r="AG140" s="112"/>
      <c r="AH140" s="112"/>
      <c r="AI140" s="112"/>
      <c r="AJ140" s="112"/>
    </row>
    <row r="141" spans="7:36" x14ac:dyDescent="0.35">
      <c r="G141" s="106"/>
      <c r="H141" s="106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  <c r="AA141" s="112"/>
      <c r="AB141" s="112"/>
      <c r="AC141" s="112"/>
      <c r="AD141" s="112"/>
      <c r="AE141" s="112"/>
      <c r="AF141" s="112"/>
      <c r="AG141" s="112"/>
      <c r="AH141" s="112"/>
      <c r="AI141" s="112"/>
      <c r="AJ141" s="112"/>
    </row>
    <row r="142" spans="7:36" x14ac:dyDescent="0.35">
      <c r="G142" s="106"/>
      <c r="H142" s="106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  <c r="AA142" s="112"/>
      <c r="AB142" s="112"/>
      <c r="AC142" s="112"/>
      <c r="AD142" s="112"/>
      <c r="AE142" s="112"/>
      <c r="AF142" s="112"/>
      <c r="AG142" s="112"/>
      <c r="AH142" s="112"/>
      <c r="AI142" s="112"/>
      <c r="AJ142" s="112"/>
    </row>
    <row r="143" spans="7:36" x14ac:dyDescent="0.35">
      <c r="G143" s="106"/>
      <c r="H143" s="106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2"/>
      <c r="AA143" s="112"/>
      <c r="AB143" s="112"/>
      <c r="AC143" s="112"/>
      <c r="AD143" s="112"/>
      <c r="AE143" s="112"/>
      <c r="AF143" s="112"/>
      <c r="AG143" s="112"/>
      <c r="AH143" s="112"/>
      <c r="AI143" s="112"/>
      <c r="AJ143" s="112"/>
    </row>
    <row r="144" spans="7:36" x14ac:dyDescent="0.35">
      <c r="G144" s="106"/>
      <c r="H144" s="106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  <c r="Z144" s="112"/>
      <c r="AA144" s="112"/>
      <c r="AB144" s="112"/>
      <c r="AC144" s="112"/>
      <c r="AD144" s="112"/>
      <c r="AE144" s="112"/>
      <c r="AF144" s="112"/>
      <c r="AG144" s="112"/>
      <c r="AH144" s="112"/>
      <c r="AI144" s="112"/>
      <c r="AJ144" s="112"/>
    </row>
    <row r="145" spans="7:36" x14ac:dyDescent="0.35">
      <c r="G145" s="106"/>
      <c r="H145" s="106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2"/>
      <c r="AA145" s="112"/>
      <c r="AB145" s="112"/>
      <c r="AC145" s="112"/>
      <c r="AD145" s="112"/>
      <c r="AE145" s="112"/>
      <c r="AF145" s="112"/>
      <c r="AG145" s="112"/>
      <c r="AH145" s="112"/>
      <c r="AI145" s="112"/>
      <c r="AJ145" s="112"/>
    </row>
    <row r="146" spans="7:36" x14ac:dyDescent="0.35">
      <c r="G146" s="106"/>
      <c r="H146" s="106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7:36" x14ac:dyDescent="0.35">
      <c r="G147" s="106"/>
      <c r="H147" s="106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7:36" x14ac:dyDescent="0.35">
      <c r="G148" s="106"/>
      <c r="H148" s="106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  <c r="AA148" s="112"/>
      <c r="AB148" s="112"/>
      <c r="AC148" s="112"/>
      <c r="AD148" s="112"/>
      <c r="AE148" s="112"/>
      <c r="AF148" s="112"/>
      <c r="AG148" s="112"/>
      <c r="AH148" s="112"/>
      <c r="AI148" s="112"/>
      <c r="AJ148" s="112"/>
    </row>
    <row r="149" spans="7:36" x14ac:dyDescent="0.35">
      <c r="G149" s="106"/>
      <c r="H149" s="106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  <c r="AA149" s="112"/>
      <c r="AB149" s="112"/>
      <c r="AC149" s="112"/>
      <c r="AD149" s="112"/>
      <c r="AE149" s="112"/>
      <c r="AF149" s="112"/>
      <c r="AG149" s="112"/>
      <c r="AH149" s="112"/>
      <c r="AI149" s="112"/>
      <c r="AJ149" s="112"/>
    </row>
    <row r="150" spans="7:36" x14ac:dyDescent="0.35">
      <c r="G150" s="106"/>
      <c r="H150" s="106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</row>
    <row r="151" spans="7:36" x14ac:dyDescent="0.35">
      <c r="G151" s="106"/>
      <c r="H151" s="106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  <c r="Y151" s="112"/>
      <c r="Z151" s="112"/>
      <c r="AA151" s="112"/>
      <c r="AB151" s="112"/>
      <c r="AC151" s="112"/>
      <c r="AD151" s="112"/>
      <c r="AE151" s="112"/>
      <c r="AF151" s="112"/>
      <c r="AG151" s="112"/>
      <c r="AH151" s="112"/>
      <c r="AI151" s="112"/>
      <c r="AJ151" s="112"/>
    </row>
    <row r="152" spans="7:36" x14ac:dyDescent="0.35">
      <c r="G152" s="106"/>
      <c r="H152" s="106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  <c r="Y152" s="112"/>
      <c r="Z152" s="112"/>
      <c r="AA152" s="112"/>
      <c r="AB152" s="112"/>
      <c r="AC152" s="112"/>
      <c r="AD152" s="112"/>
      <c r="AE152" s="112"/>
      <c r="AF152" s="112"/>
      <c r="AG152" s="112"/>
      <c r="AH152" s="112"/>
      <c r="AI152" s="112"/>
      <c r="AJ152" s="112"/>
    </row>
    <row r="153" spans="7:36" x14ac:dyDescent="0.35">
      <c r="G153" s="106"/>
      <c r="H153" s="106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  <c r="AA153" s="112"/>
      <c r="AB153" s="112"/>
      <c r="AC153" s="112"/>
      <c r="AD153" s="112"/>
      <c r="AE153" s="112"/>
      <c r="AF153" s="112"/>
      <c r="AG153" s="112"/>
      <c r="AH153" s="112"/>
      <c r="AI153" s="112"/>
      <c r="AJ153" s="112"/>
    </row>
    <row r="154" spans="7:36" x14ac:dyDescent="0.35">
      <c r="G154" s="106"/>
      <c r="H154" s="106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  <c r="AA154" s="112"/>
      <c r="AB154" s="112"/>
      <c r="AC154" s="112"/>
      <c r="AD154" s="112"/>
      <c r="AE154" s="112"/>
      <c r="AF154" s="112"/>
      <c r="AG154" s="112"/>
      <c r="AH154" s="112"/>
      <c r="AI154" s="112"/>
      <c r="AJ154" s="112"/>
    </row>
    <row r="155" spans="7:36" x14ac:dyDescent="0.35">
      <c r="G155" s="106"/>
      <c r="H155" s="106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  <c r="AA155" s="112"/>
      <c r="AB155" s="112"/>
      <c r="AC155" s="112"/>
      <c r="AD155" s="112"/>
      <c r="AE155" s="112"/>
      <c r="AF155" s="112"/>
      <c r="AG155" s="112"/>
      <c r="AH155" s="112"/>
      <c r="AI155" s="112"/>
      <c r="AJ155" s="112"/>
    </row>
    <row r="156" spans="7:36" x14ac:dyDescent="0.35">
      <c r="G156" s="106"/>
      <c r="H156" s="106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112"/>
    </row>
    <row r="157" spans="7:36" x14ac:dyDescent="0.35">
      <c r="G157" s="106"/>
      <c r="H157" s="106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  <c r="AA157" s="112"/>
      <c r="AB157" s="112"/>
      <c r="AC157" s="112"/>
      <c r="AD157" s="112"/>
      <c r="AE157" s="112"/>
      <c r="AF157" s="112"/>
      <c r="AG157" s="112"/>
      <c r="AH157" s="112"/>
      <c r="AI157" s="112"/>
      <c r="AJ157" s="112"/>
    </row>
    <row r="158" spans="7:36" x14ac:dyDescent="0.35">
      <c r="G158" s="106"/>
      <c r="H158" s="106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  <c r="AA158" s="112"/>
      <c r="AB158" s="112"/>
      <c r="AC158" s="112"/>
      <c r="AD158" s="112"/>
      <c r="AE158" s="112"/>
      <c r="AF158" s="112"/>
      <c r="AG158" s="112"/>
      <c r="AH158" s="112"/>
      <c r="AI158" s="112"/>
      <c r="AJ158" s="112"/>
    </row>
    <row r="159" spans="7:36" x14ac:dyDescent="0.35">
      <c r="G159" s="106"/>
      <c r="H159" s="106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  <c r="AA159" s="112"/>
      <c r="AB159" s="112"/>
      <c r="AC159" s="112"/>
      <c r="AD159" s="112"/>
      <c r="AE159" s="112"/>
      <c r="AF159" s="112"/>
      <c r="AG159" s="112"/>
      <c r="AH159" s="112"/>
      <c r="AI159" s="112"/>
      <c r="AJ159" s="112"/>
    </row>
    <row r="160" spans="7:36" x14ac:dyDescent="0.35">
      <c r="G160" s="106"/>
      <c r="H160" s="106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  <c r="AA160" s="112"/>
      <c r="AB160" s="112"/>
      <c r="AC160" s="112"/>
      <c r="AD160" s="112"/>
      <c r="AE160" s="112"/>
      <c r="AF160" s="112"/>
      <c r="AG160" s="112"/>
      <c r="AH160" s="112"/>
      <c r="AI160" s="112"/>
      <c r="AJ160" s="112"/>
    </row>
    <row r="161" spans="7:36" x14ac:dyDescent="0.35">
      <c r="G161" s="106"/>
      <c r="H161" s="106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  <c r="AA161" s="112"/>
      <c r="AB161" s="112"/>
      <c r="AC161" s="112"/>
      <c r="AD161" s="112"/>
      <c r="AE161" s="112"/>
      <c r="AF161" s="112"/>
      <c r="AG161" s="112"/>
      <c r="AH161" s="112"/>
      <c r="AI161" s="112"/>
      <c r="AJ161" s="112"/>
    </row>
    <row r="162" spans="7:36" x14ac:dyDescent="0.35">
      <c r="G162" s="106"/>
      <c r="H162" s="106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  <c r="AA162" s="112"/>
      <c r="AB162" s="112"/>
      <c r="AC162" s="112"/>
      <c r="AD162" s="112"/>
      <c r="AE162" s="112"/>
      <c r="AF162" s="112"/>
      <c r="AG162" s="112"/>
      <c r="AH162" s="112"/>
      <c r="AI162" s="112"/>
      <c r="AJ162" s="112"/>
    </row>
    <row r="163" spans="7:36" x14ac:dyDescent="0.35">
      <c r="G163" s="106"/>
      <c r="H163" s="106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  <c r="AA163" s="112"/>
      <c r="AB163" s="112"/>
      <c r="AC163" s="112"/>
      <c r="AD163" s="112"/>
      <c r="AE163" s="112"/>
      <c r="AF163" s="112"/>
      <c r="AG163" s="112"/>
      <c r="AH163" s="112"/>
      <c r="AI163" s="112"/>
      <c r="AJ163" s="112"/>
    </row>
    <row r="164" spans="7:36" x14ac:dyDescent="0.35">
      <c r="G164" s="106"/>
      <c r="H164" s="106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  <c r="AA164" s="112"/>
      <c r="AB164" s="112"/>
      <c r="AC164" s="112"/>
      <c r="AD164" s="112"/>
      <c r="AE164" s="112"/>
      <c r="AF164" s="112"/>
      <c r="AG164" s="112"/>
      <c r="AH164" s="112"/>
      <c r="AI164" s="112"/>
      <c r="AJ164" s="112"/>
    </row>
    <row r="165" spans="7:36" x14ac:dyDescent="0.35">
      <c r="G165" s="106"/>
      <c r="H165" s="106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  <c r="AA165" s="112"/>
      <c r="AB165" s="112"/>
      <c r="AC165" s="112"/>
      <c r="AD165" s="112"/>
      <c r="AE165" s="112"/>
      <c r="AF165" s="112"/>
      <c r="AG165" s="112"/>
      <c r="AH165" s="112"/>
      <c r="AI165" s="112"/>
      <c r="AJ165" s="112"/>
    </row>
    <row r="166" spans="7:36" x14ac:dyDescent="0.35">
      <c r="G166" s="106"/>
      <c r="H166" s="106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  <c r="AA166" s="112"/>
      <c r="AB166" s="112"/>
      <c r="AC166" s="112"/>
      <c r="AD166" s="112"/>
      <c r="AE166" s="112"/>
      <c r="AF166" s="112"/>
      <c r="AG166" s="112"/>
      <c r="AH166" s="112"/>
      <c r="AI166" s="112"/>
      <c r="AJ166" s="112"/>
    </row>
    <row r="167" spans="7:36" x14ac:dyDescent="0.35">
      <c r="G167" s="106"/>
      <c r="H167" s="106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  <c r="W167" s="112"/>
      <c r="X167" s="112"/>
      <c r="Y167" s="112"/>
      <c r="Z167" s="112"/>
      <c r="AA167" s="112"/>
      <c r="AB167" s="112"/>
      <c r="AC167" s="112"/>
      <c r="AD167" s="112"/>
      <c r="AE167" s="112"/>
      <c r="AF167" s="112"/>
      <c r="AG167" s="112"/>
      <c r="AH167" s="112"/>
      <c r="AI167" s="112"/>
      <c r="AJ167" s="112"/>
    </row>
    <row r="168" spans="7:36" x14ac:dyDescent="0.35">
      <c r="G168" s="106"/>
      <c r="H168" s="106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  <c r="Z168" s="112"/>
      <c r="AA168" s="112"/>
      <c r="AB168" s="112"/>
      <c r="AC168" s="112"/>
      <c r="AD168" s="112"/>
      <c r="AE168" s="112"/>
      <c r="AF168" s="112"/>
      <c r="AG168" s="112"/>
      <c r="AH168" s="112"/>
      <c r="AI168" s="112"/>
      <c r="AJ168" s="112"/>
    </row>
    <row r="169" spans="7:36" x14ac:dyDescent="0.35">
      <c r="G169" s="106"/>
      <c r="H169" s="106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  <c r="AA169" s="112"/>
      <c r="AB169" s="112"/>
      <c r="AC169" s="112"/>
      <c r="AD169" s="112"/>
      <c r="AE169" s="112"/>
      <c r="AF169" s="112"/>
      <c r="AG169" s="112"/>
      <c r="AH169" s="112"/>
      <c r="AI169" s="112"/>
      <c r="AJ169" s="112"/>
    </row>
    <row r="170" spans="7:36" x14ac:dyDescent="0.35">
      <c r="G170" s="106"/>
      <c r="H170" s="106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  <c r="AA170" s="112"/>
      <c r="AB170" s="112"/>
      <c r="AC170" s="112"/>
      <c r="AD170" s="112"/>
      <c r="AE170" s="112"/>
      <c r="AF170" s="112"/>
      <c r="AG170" s="112"/>
      <c r="AH170" s="112"/>
      <c r="AI170" s="112"/>
      <c r="AJ170" s="112"/>
    </row>
    <row r="171" spans="7:36" x14ac:dyDescent="0.35">
      <c r="G171" s="106"/>
      <c r="H171" s="106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  <c r="AA171" s="112"/>
      <c r="AB171" s="112"/>
      <c r="AC171" s="112"/>
      <c r="AD171" s="112"/>
      <c r="AE171" s="112"/>
      <c r="AF171" s="112"/>
      <c r="AG171" s="112"/>
      <c r="AH171" s="112"/>
      <c r="AI171" s="112"/>
      <c r="AJ171" s="112"/>
    </row>
    <row r="172" spans="7:36" x14ac:dyDescent="0.35">
      <c r="G172" s="106"/>
      <c r="H172" s="106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  <c r="AA172" s="112"/>
      <c r="AB172" s="112"/>
      <c r="AC172" s="112"/>
      <c r="AD172" s="112"/>
      <c r="AE172" s="112"/>
      <c r="AF172" s="112"/>
      <c r="AG172" s="112"/>
      <c r="AH172" s="112"/>
      <c r="AI172" s="112"/>
      <c r="AJ172" s="112"/>
    </row>
    <row r="173" spans="7:36" x14ac:dyDescent="0.35">
      <c r="G173" s="106"/>
      <c r="H173" s="106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  <c r="AA173" s="112"/>
      <c r="AB173" s="112"/>
      <c r="AC173" s="112"/>
      <c r="AD173" s="112"/>
      <c r="AE173" s="112"/>
      <c r="AF173" s="112"/>
      <c r="AG173" s="112"/>
      <c r="AH173" s="112"/>
      <c r="AI173" s="112"/>
      <c r="AJ173" s="112"/>
    </row>
    <row r="174" spans="7:36" x14ac:dyDescent="0.35">
      <c r="G174" s="106"/>
      <c r="H174" s="106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  <c r="AA174" s="112"/>
      <c r="AB174" s="112"/>
      <c r="AC174" s="112"/>
      <c r="AD174" s="112"/>
      <c r="AE174" s="112"/>
      <c r="AF174" s="112"/>
      <c r="AG174" s="112"/>
      <c r="AH174" s="112"/>
      <c r="AI174" s="112"/>
      <c r="AJ174" s="112"/>
    </row>
    <row r="175" spans="7:36" x14ac:dyDescent="0.35">
      <c r="G175" s="106"/>
      <c r="H175" s="106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  <c r="AA175" s="112"/>
      <c r="AB175" s="112"/>
      <c r="AC175" s="112"/>
      <c r="AD175" s="112"/>
      <c r="AE175" s="112"/>
      <c r="AF175" s="112"/>
      <c r="AG175" s="112"/>
      <c r="AH175" s="112"/>
      <c r="AI175" s="112"/>
      <c r="AJ175" s="112"/>
    </row>
    <row r="176" spans="7:36" x14ac:dyDescent="0.35">
      <c r="G176" s="106"/>
      <c r="H176" s="106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  <c r="AA176" s="112"/>
      <c r="AB176" s="112"/>
      <c r="AC176" s="112"/>
      <c r="AD176" s="112"/>
      <c r="AE176" s="112"/>
      <c r="AF176" s="112"/>
      <c r="AG176" s="112"/>
      <c r="AH176" s="112"/>
      <c r="AI176" s="112"/>
      <c r="AJ176" s="112"/>
    </row>
    <row r="177" spans="7:36" x14ac:dyDescent="0.35">
      <c r="G177" s="106"/>
      <c r="H177" s="106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  <c r="AA177" s="112"/>
      <c r="AB177" s="112"/>
      <c r="AC177" s="112"/>
      <c r="AD177" s="112"/>
      <c r="AE177" s="112"/>
      <c r="AF177" s="112"/>
      <c r="AG177" s="112"/>
      <c r="AH177" s="112"/>
      <c r="AI177" s="112"/>
      <c r="AJ177" s="112"/>
    </row>
    <row r="178" spans="7:36" x14ac:dyDescent="0.35">
      <c r="G178" s="106"/>
      <c r="H178" s="106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  <c r="AA178" s="112"/>
      <c r="AB178" s="112"/>
      <c r="AC178" s="112"/>
      <c r="AD178" s="112"/>
      <c r="AE178" s="112"/>
      <c r="AF178" s="112"/>
      <c r="AG178" s="112"/>
      <c r="AH178" s="112"/>
      <c r="AI178" s="112"/>
      <c r="AJ178" s="112"/>
    </row>
    <row r="179" spans="7:36" x14ac:dyDescent="0.35">
      <c r="G179" s="106"/>
      <c r="H179" s="106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  <c r="AA179" s="112"/>
      <c r="AB179" s="112"/>
      <c r="AC179" s="112"/>
      <c r="AD179" s="112"/>
      <c r="AE179" s="112"/>
      <c r="AF179" s="112"/>
      <c r="AG179" s="112"/>
      <c r="AH179" s="112"/>
      <c r="AI179" s="112"/>
      <c r="AJ179" s="112"/>
    </row>
    <row r="180" spans="7:36" x14ac:dyDescent="0.35">
      <c r="G180" s="106"/>
      <c r="H180" s="106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  <c r="AA180" s="112"/>
      <c r="AB180" s="112"/>
      <c r="AC180" s="112"/>
      <c r="AD180" s="112"/>
      <c r="AE180" s="112"/>
      <c r="AF180" s="112"/>
      <c r="AG180" s="112"/>
      <c r="AH180" s="112"/>
      <c r="AI180" s="112"/>
      <c r="AJ180" s="112"/>
    </row>
    <row r="181" spans="7:36" x14ac:dyDescent="0.35">
      <c r="G181" s="106"/>
      <c r="H181" s="106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  <c r="AA181" s="112"/>
      <c r="AB181" s="112"/>
      <c r="AC181" s="112"/>
      <c r="AD181" s="112"/>
      <c r="AE181" s="112"/>
      <c r="AF181" s="112"/>
      <c r="AG181" s="112"/>
      <c r="AH181" s="112"/>
      <c r="AI181" s="112"/>
      <c r="AJ181" s="112"/>
    </row>
    <row r="182" spans="7:36" x14ac:dyDescent="0.35">
      <c r="G182" s="106"/>
      <c r="H182" s="106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  <c r="AA182" s="112"/>
      <c r="AB182" s="112"/>
      <c r="AC182" s="112"/>
      <c r="AD182" s="112"/>
      <c r="AE182" s="112"/>
      <c r="AF182" s="112"/>
      <c r="AG182" s="112"/>
      <c r="AH182" s="112"/>
      <c r="AI182" s="112"/>
      <c r="AJ182" s="112"/>
    </row>
    <row r="183" spans="7:36" x14ac:dyDescent="0.35">
      <c r="G183" s="106"/>
      <c r="H183" s="106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2"/>
      <c r="W183" s="112"/>
      <c r="X183" s="112"/>
      <c r="Y183" s="112"/>
      <c r="Z183" s="112"/>
      <c r="AA183" s="112"/>
      <c r="AB183" s="112"/>
      <c r="AC183" s="112"/>
      <c r="AD183" s="112"/>
      <c r="AE183" s="112"/>
      <c r="AF183" s="112"/>
      <c r="AG183" s="112"/>
      <c r="AH183" s="112"/>
      <c r="AI183" s="112"/>
      <c r="AJ183" s="112"/>
    </row>
    <row r="184" spans="7:36" x14ac:dyDescent="0.35">
      <c r="G184" s="106"/>
      <c r="H184" s="106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112"/>
      <c r="T184" s="112"/>
      <c r="U184" s="112"/>
      <c r="V184" s="112"/>
      <c r="W184" s="112"/>
      <c r="X184" s="112"/>
      <c r="Y184" s="112"/>
      <c r="Z184" s="112"/>
      <c r="AA184" s="112"/>
      <c r="AB184" s="112"/>
      <c r="AC184" s="112"/>
      <c r="AD184" s="112"/>
      <c r="AE184" s="112"/>
      <c r="AF184" s="112"/>
      <c r="AG184" s="112"/>
      <c r="AH184" s="112"/>
      <c r="AI184" s="112"/>
      <c r="AJ184" s="112"/>
    </row>
    <row r="185" spans="7:36" x14ac:dyDescent="0.35">
      <c r="G185" s="106"/>
      <c r="H185" s="106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  <c r="AA185" s="112"/>
      <c r="AB185" s="112"/>
      <c r="AC185" s="112"/>
      <c r="AD185" s="112"/>
      <c r="AE185" s="112"/>
      <c r="AF185" s="112"/>
      <c r="AG185" s="112"/>
      <c r="AH185" s="112"/>
      <c r="AI185" s="112"/>
      <c r="AJ185" s="112"/>
    </row>
    <row r="186" spans="7:36" x14ac:dyDescent="0.35">
      <c r="G186" s="106"/>
      <c r="H186" s="106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  <c r="S186" s="112"/>
      <c r="T186" s="112"/>
      <c r="U186" s="112"/>
      <c r="V186" s="112"/>
      <c r="W186" s="112"/>
      <c r="X186" s="112"/>
      <c r="Y186" s="112"/>
      <c r="Z186" s="112"/>
      <c r="AA186" s="112"/>
      <c r="AB186" s="112"/>
      <c r="AC186" s="112"/>
      <c r="AD186" s="112"/>
      <c r="AE186" s="112"/>
      <c r="AF186" s="112"/>
      <c r="AG186" s="112"/>
      <c r="AH186" s="112"/>
      <c r="AI186" s="112"/>
      <c r="AJ186" s="112"/>
    </row>
    <row r="187" spans="7:36" x14ac:dyDescent="0.35">
      <c r="G187" s="106"/>
      <c r="H187" s="106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2"/>
    </row>
    <row r="188" spans="7:36" x14ac:dyDescent="0.35">
      <c r="G188" s="106"/>
      <c r="H188" s="106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112"/>
    </row>
    <row r="189" spans="7:36" x14ac:dyDescent="0.35">
      <c r="G189" s="106"/>
      <c r="H189" s="106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  <c r="AH189" s="112"/>
      <c r="AI189" s="112"/>
      <c r="AJ189" s="112"/>
    </row>
    <row r="190" spans="7:36" x14ac:dyDescent="0.35">
      <c r="G190" s="106"/>
      <c r="H190" s="106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112"/>
    </row>
    <row r="191" spans="7:36" x14ac:dyDescent="0.35">
      <c r="G191" s="106"/>
      <c r="H191" s="106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  <c r="AA191" s="112"/>
      <c r="AB191" s="112"/>
      <c r="AC191" s="112"/>
      <c r="AD191" s="112"/>
      <c r="AE191" s="112"/>
      <c r="AF191" s="112"/>
      <c r="AG191" s="112"/>
      <c r="AH191" s="112"/>
      <c r="AI191" s="112"/>
      <c r="AJ191" s="112"/>
    </row>
    <row r="192" spans="7:36" x14ac:dyDescent="0.35">
      <c r="G192" s="106"/>
      <c r="H192" s="106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  <c r="AA192" s="112"/>
      <c r="AB192" s="112"/>
      <c r="AC192" s="112"/>
      <c r="AD192" s="112"/>
      <c r="AE192" s="112"/>
      <c r="AF192" s="112"/>
      <c r="AG192" s="112"/>
      <c r="AH192" s="112"/>
      <c r="AI192" s="112"/>
      <c r="AJ192" s="112"/>
    </row>
    <row r="193" spans="7:36" x14ac:dyDescent="0.35">
      <c r="G193" s="106"/>
      <c r="H193" s="106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2"/>
      <c r="AB193" s="112"/>
      <c r="AC193" s="112"/>
      <c r="AD193" s="112"/>
      <c r="AE193" s="112"/>
      <c r="AF193" s="112"/>
      <c r="AG193" s="112"/>
      <c r="AH193" s="112"/>
      <c r="AI193" s="112"/>
      <c r="AJ193" s="112"/>
    </row>
    <row r="194" spans="7:36" x14ac:dyDescent="0.35">
      <c r="G194" s="106"/>
      <c r="H194" s="106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112"/>
      <c r="T194" s="112"/>
      <c r="U194" s="112"/>
      <c r="V194" s="112"/>
      <c r="W194" s="112"/>
      <c r="X194" s="112"/>
      <c r="Y194" s="112"/>
      <c r="Z194" s="112"/>
      <c r="AA194" s="112"/>
      <c r="AB194" s="112"/>
      <c r="AC194" s="112"/>
      <c r="AD194" s="112"/>
      <c r="AE194" s="112"/>
      <c r="AF194" s="112"/>
      <c r="AG194" s="112"/>
      <c r="AH194" s="112"/>
      <c r="AI194" s="112"/>
      <c r="AJ194" s="112"/>
    </row>
    <row r="195" spans="7:36" x14ac:dyDescent="0.35">
      <c r="G195" s="106"/>
      <c r="H195" s="106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  <c r="Y195" s="112"/>
      <c r="Z195" s="112"/>
      <c r="AA195" s="112"/>
      <c r="AB195" s="112"/>
      <c r="AC195" s="112"/>
      <c r="AD195" s="112"/>
      <c r="AE195" s="112"/>
      <c r="AF195" s="112"/>
      <c r="AG195" s="112"/>
      <c r="AH195" s="112"/>
      <c r="AI195" s="112"/>
      <c r="AJ195" s="112"/>
    </row>
    <row r="196" spans="7:36" x14ac:dyDescent="0.35">
      <c r="G196" s="106"/>
      <c r="H196" s="106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2"/>
      <c r="AB196" s="112"/>
      <c r="AC196" s="112"/>
      <c r="AD196" s="112"/>
      <c r="AE196" s="112"/>
      <c r="AF196" s="112"/>
      <c r="AG196" s="112"/>
      <c r="AH196" s="112"/>
      <c r="AI196" s="112"/>
      <c r="AJ196" s="112"/>
    </row>
    <row r="197" spans="7:36" x14ac:dyDescent="0.35">
      <c r="G197" s="106"/>
      <c r="H197" s="106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  <c r="S197" s="112"/>
      <c r="T197" s="112"/>
      <c r="U197" s="112"/>
      <c r="V197" s="112"/>
      <c r="W197" s="112"/>
      <c r="X197" s="112"/>
      <c r="Y197" s="112"/>
      <c r="Z197" s="112"/>
      <c r="AA197" s="112"/>
      <c r="AB197" s="112"/>
      <c r="AC197" s="112"/>
      <c r="AD197" s="112"/>
      <c r="AE197" s="112"/>
      <c r="AF197" s="112"/>
      <c r="AG197" s="112"/>
      <c r="AH197" s="112"/>
      <c r="AI197" s="112"/>
      <c r="AJ197" s="112"/>
    </row>
    <row r="198" spans="7:36" x14ac:dyDescent="0.35">
      <c r="G198" s="106"/>
      <c r="H198" s="106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  <c r="S198" s="112"/>
      <c r="T198" s="112"/>
      <c r="U198" s="112"/>
      <c r="V198" s="112"/>
      <c r="W198" s="112"/>
      <c r="X198" s="112"/>
      <c r="Y198" s="112"/>
      <c r="Z198" s="112"/>
      <c r="AA198" s="112"/>
      <c r="AB198" s="112"/>
      <c r="AC198" s="112"/>
      <c r="AD198" s="112"/>
      <c r="AE198" s="112"/>
      <c r="AF198" s="112"/>
      <c r="AG198" s="112"/>
      <c r="AH198" s="112"/>
      <c r="AI198" s="112"/>
      <c r="AJ198" s="112"/>
    </row>
    <row r="199" spans="7:36" x14ac:dyDescent="0.35">
      <c r="G199" s="106"/>
      <c r="H199" s="106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2"/>
      <c r="AB199" s="112"/>
      <c r="AC199" s="112"/>
      <c r="AD199" s="112"/>
      <c r="AE199" s="112"/>
      <c r="AF199" s="112"/>
      <c r="AG199" s="112"/>
      <c r="AH199" s="112"/>
      <c r="AI199" s="112"/>
      <c r="AJ199" s="112"/>
    </row>
    <row r="200" spans="7:36" x14ac:dyDescent="0.35">
      <c r="G200" s="106"/>
      <c r="H200" s="106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  <c r="AA200" s="112"/>
      <c r="AB200" s="112"/>
      <c r="AC200" s="112"/>
      <c r="AD200" s="112"/>
      <c r="AE200" s="112"/>
      <c r="AF200" s="112"/>
      <c r="AG200" s="112"/>
      <c r="AH200" s="112"/>
      <c r="AI200" s="112"/>
      <c r="AJ200" s="112"/>
    </row>
    <row r="201" spans="7:36" x14ac:dyDescent="0.35">
      <c r="G201" s="106"/>
      <c r="H201" s="106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  <c r="S201" s="112"/>
      <c r="T201" s="112"/>
      <c r="U201" s="112"/>
      <c r="V201" s="112"/>
      <c r="W201" s="112"/>
      <c r="X201" s="112"/>
      <c r="Y201" s="112"/>
      <c r="Z201" s="112"/>
      <c r="AA201" s="112"/>
      <c r="AB201" s="112"/>
      <c r="AC201" s="112"/>
      <c r="AD201" s="112"/>
      <c r="AE201" s="112"/>
      <c r="AF201" s="112"/>
      <c r="AG201" s="112"/>
      <c r="AH201" s="112"/>
      <c r="AI201" s="112"/>
      <c r="AJ201" s="112"/>
    </row>
    <row r="202" spans="7:36" x14ac:dyDescent="0.35">
      <c r="G202" s="106"/>
      <c r="H202" s="106"/>
      <c r="I202" s="112"/>
      <c r="J202" s="112"/>
      <c r="K202" s="112"/>
      <c r="L202" s="112"/>
      <c r="M202" s="112"/>
      <c r="N202" s="112"/>
      <c r="O202" s="112"/>
      <c r="P202" s="112"/>
      <c r="Q202" s="112"/>
      <c r="R202" s="112"/>
      <c r="S202" s="112"/>
      <c r="T202" s="112"/>
      <c r="U202" s="112"/>
      <c r="V202" s="112"/>
      <c r="W202" s="112"/>
      <c r="X202" s="112"/>
      <c r="Y202" s="112"/>
      <c r="Z202" s="112"/>
      <c r="AA202" s="112"/>
      <c r="AB202" s="112"/>
      <c r="AC202" s="112"/>
      <c r="AD202" s="112"/>
      <c r="AE202" s="112"/>
      <c r="AF202" s="112"/>
      <c r="AG202" s="112"/>
      <c r="AH202" s="112"/>
      <c r="AI202" s="112"/>
      <c r="AJ202" s="112"/>
    </row>
    <row r="203" spans="7:36" x14ac:dyDescent="0.35">
      <c r="G203" s="106"/>
      <c r="H203" s="106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  <c r="S203" s="112"/>
      <c r="T203" s="112"/>
      <c r="U203" s="112"/>
      <c r="V203" s="112"/>
      <c r="W203" s="112"/>
      <c r="X203" s="112"/>
      <c r="Y203" s="112"/>
      <c r="Z203" s="112"/>
      <c r="AA203" s="112"/>
      <c r="AB203" s="112"/>
      <c r="AC203" s="112"/>
      <c r="AD203" s="112"/>
      <c r="AE203" s="112"/>
      <c r="AF203" s="112"/>
      <c r="AG203" s="112"/>
      <c r="AH203" s="112"/>
      <c r="AI203" s="112"/>
      <c r="AJ203" s="112"/>
    </row>
    <row r="204" spans="7:36" x14ac:dyDescent="0.35">
      <c r="G204" s="106"/>
      <c r="H204" s="106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  <c r="S204" s="112"/>
      <c r="T204" s="112"/>
      <c r="U204" s="112"/>
      <c r="V204" s="112"/>
      <c r="W204" s="112"/>
      <c r="X204" s="112"/>
      <c r="Y204" s="112"/>
      <c r="Z204" s="112"/>
      <c r="AA204" s="112"/>
      <c r="AB204" s="112"/>
      <c r="AC204" s="112"/>
      <c r="AD204" s="112"/>
      <c r="AE204" s="112"/>
      <c r="AF204" s="112"/>
      <c r="AG204" s="112"/>
      <c r="AH204" s="112"/>
      <c r="AI204" s="112"/>
      <c r="AJ204" s="112"/>
    </row>
    <row r="205" spans="7:36" x14ac:dyDescent="0.35">
      <c r="G205" s="106"/>
      <c r="H205" s="106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  <c r="S205" s="112"/>
      <c r="T205" s="112"/>
      <c r="U205" s="112"/>
      <c r="V205" s="112"/>
      <c r="W205" s="112"/>
      <c r="X205" s="112"/>
      <c r="Y205" s="112"/>
      <c r="Z205" s="112"/>
      <c r="AA205" s="112"/>
      <c r="AB205" s="112"/>
      <c r="AC205" s="112"/>
      <c r="AD205" s="112"/>
      <c r="AE205" s="112"/>
      <c r="AF205" s="112"/>
      <c r="AG205" s="112"/>
      <c r="AH205" s="112"/>
      <c r="AI205" s="112"/>
      <c r="AJ205" s="112"/>
    </row>
    <row r="206" spans="7:36" x14ac:dyDescent="0.35">
      <c r="G206" s="106"/>
      <c r="H206" s="106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  <c r="Z206" s="112"/>
      <c r="AA206" s="112"/>
      <c r="AB206" s="112"/>
      <c r="AC206" s="112"/>
      <c r="AD206" s="112"/>
      <c r="AE206" s="112"/>
      <c r="AF206" s="112"/>
      <c r="AG206" s="112"/>
      <c r="AH206" s="112"/>
      <c r="AI206" s="112"/>
      <c r="AJ206" s="112"/>
    </row>
    <row r="207" spans="7:36" x14ac:dyDescent="0.35">
      <c r="G207" s="106"/>
      <c r="H207" s="106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  <c r="S207" s="112"/>
      <c r="T207" s="112"/>
      <c r="U207" s="112"/>
      <c r="V207" s="112"/>
      <c r="W207" s="112"/>
      <c r="X207" s="112"/>
      <c r="Y207" s="112"/>
      <c r="Z207" s="112"/>
      <c r="AA207" s="112"/>
      <c r="AB207" s="112"/>
      <c r="AC207" s="112"/>
      <c r="AD207" s="112"/>
      <c r="AE207" s="112"/>
      <c r="AF207" s="112"/>
      <c r="AG207" s="112"/>
      <c r="AH207" s="112"/>
      <c r="AI207" s="112"/>
      <c r="AJ207" s="112"/>
    </row>
    <row r="208" spans="7:36" x14ac:dyDescent="0.35">
      <c r="G208" s="106"/>
      <c r="H208" s="106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  <c r="S208" s="112"/>
      <c r="T208" s="112"/>
      <c r="U208" s="112"/>
      <c r="V208" s="112"/>
      <c r="W208" s="112"/>
      <c r="X208" s="112"/>
      <c r="Y208" s="112"/>
      <c r="Z208" s="112"/>
      <c r="AA208" s="112"/>
      <c r="AB208" s="112"/>
      <c r="AC208" s="112"/>
      <c r="AD208" s="112"/>
      <c r="AE208" s="112"/>
      <c r="AF208" s="112"/>
      <c r="AG208" s="112"/>
      <c r="AH208" s="112"/>
      <c r="AI208" s="112"/>
      <c r="AJ208" s="112"/>
    </row>
    <row r="209" spans="7:36" x14ac:dyDescent="0.35">
      <c r="G209" s="106"/>
      <c r="H209" s="106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  <c r="Z209" s="112"/>
      <c r="AA209" s="112"/>
      <c r="AB209" s="112"/>
      <c r="AC209" s="112"/>
      <c r="AD209" s="112"/>
      <c r="AE209" s="112"/>
      <c r="AF209" s="112"/>
      <c r="AG209" s="112"/>
      <c r="AH209" s="112"/>
      <c r="AI209" s="112"/>
      <c r="AJ209" s="112"/>
    </row>
    <row r="210" spans="7:36" x14ac:dyDescent="0.35">
      <c r="G210" s="106"/>
      <c r="H210" s="106"/>
      <c r="I210" s="112"/>
      <c r="J210" s="112"/>
      <c r="K210" s="112"/>
      <c r="L210" s="112"/>
      <c r="M210" s="112"/>
      <c r="N210" s="112"/>
      <c r="O210" s="112"/>
      <c r="P210" s="112"/>
      <c r="Q210" s="112"/>
      <c r="R210" s="112"/>
      <c r="S210" s="112"/>
      <c r="T210" s="112"/>
      <c r="U210" s="112"/>
      <c r="V210" s="112"/>
      <c r="W210" s="112"/>
      <c r="X210" s="112"/>
      <c r="Y210" s="112"/>
      <c r="Z210" s="112"/>
      <c r="AA210" s="112"/>
      <c r="AB210" s="112"/>
      <c r="AC210" s="112"/>
      <c r="AD210" s="112"/>
      <c r="AE210" s="112"/>
      <c r="AF210" s="112"/>
      <c r="AG210" s="112"/>
      <c r="AH210" s="112"/>
      <c r="AI210" s="112"/>
      <c r="AJ210" s="112"/>
    </row>
    <row r="211" spans="7:36" x14ac:dyDescent="0.35">
      <c r="G211" s="106"/>
      <c r="H211" s="106"/>
      <c r="I211" s="112"/>
      <c r="J211" s="112"/>
      <c r="K211" s="112"/>
      <c r="L211" s="112"/>
      <c r="M211" s="112"/>
      <c r="N211" s="112"/>
      <c r="O211" s="112"/>
      <c r="P211" s="112"/>
      <c r="Q211" s="112"/>
      <c r="R211" s="112"/>
      <c r="S211" s="112"/>
      <c r="T211" s="112"/>
      <c r="U211" s="112"/>
      <c r="V211" s="112"/>
      <c r="W211" s="112"/>
      <c r="X211" s="112"/>
      <c r="Y211" s="112"/>
      <c r="Z211" s="112"/>
      <c r="AA211" s="112"/>
      <c r="AB211" s="112"/>
      <c r="AC211" s="112"/>
      <c r="AD211" s="112"/>
      <c r="AE211" s="112"/>
      <c r="AF211" s="112"/>
      <c r="AG211" s="112"/>
      <c r="AH211" s="112"/>
      <c r="AI211" s="112"/>
      <c r="AJ211" s="112"/>
    </row>
    <row r="212" spans="7:36" x14ac:dyDescent="0.35">
      <c r="G212" s="106"/>
      <c r="H212" s="106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  <c r="Z212" s="112"/>
      <c r="AA212" s="112"/>
      <c r="AB212" s="112"/>
      <c r="AC212" s="112"/>
      <c r="AD212" s="112"/>
      <c r="AE212" s="112"/>
      <c r="AF212" s="112"/>
      <c r="AG212" s="112"/>
      <c r="AH212" s="112"/>
      <c r="AI212" s="112"/>
      <c r="AJ212" s="112"/>
    </row>
    <row r="213" spans="7:36" x14ac:dyDescent="0.35">
      <c r="G213" s="106"/>
      <c r="H213" s="106"/>
      <c r="I213" s="112"/>
      <c r="J213" s="112"/>
      <c r="K213" s="112"/>
      <c r="L213" s="112"/>
      <c r="M213" s="112"/>
      <c r="N213" s="112"/>
      <c r="O213" s="112"/>
      <c r="P213" s="112"/>
      <c r="Q213" s="112"/>
      <c r="R213" s="112"/>
      <c r="S213" s="112"/>
      <c r="T213" s="112"/>
      <c r="U213" s="112"/>
      <c r="V213" s="112"/>
      <c r="W213" s="112"/>
      <c r="X213" s="112"/>
      <c r="Y213" s="112"/>
      <c r="Z213" s="112"/>
      <c r="AA213" s="112"/>
      <c r="AB213" s="112"/>
      <c r="AC213" s="112"/>
      <c r="AD213" s="112"/>
      <c r="AE213" s="112"/>
      <c r="AF213" s="112"/>
      <c r="AG213" s="112"/>
      <c r="AH213" s="112"/>
      <c r="AI213" s="112"/>
      <c r="AJ213" s="112"/>
    </row>
    <row r="214" spans="7:36" x14ac:dyDescent="0.35">
      <c r="G214" s="106"/>
      <c r="H214" s="106"/>
      <c r="I214" s="112"/>
      <c r="J214" s="112"/>
      <c r="K214" s="112"/>
      <c r="L214" s="112"/>
      <c r="M214" s="112"/>
      <c r="N214" s="112"/>
      <c r="O214" s="112"/>
      <c r="P214" s="112"/>
      <c r="Q214" s="112"/>
      <c r="R214" s="112"/>
      <c r="S214" s="112"/>
      <c r="T214" s="112"/>
      <c r="U214" s="112"/>
      <c r="V214" s="112"/>
      <c r="W214" s="112"/>
      <c r="X214" s="112"/>
      <c r="Y214" s="112"/>
      <c r="Z214" s="112"/>
      <c r="AA214" s="112"/>
      <c r="AB214" s="112"/>
      <c r="AC214" s="112"/>
      <c r="AD214" s="112"/>
      <c r="AE214" s="112"/>
      <c r="AF214" s="112"/>
      <c r="AG214" s="112"/>
      <c r="AH214" s="112"/>
      <c r="AI214" s="112"/>
      <c r="AJ214" s="112"/>
    </row>
    <row r="215" spans="7:36" x14ac:dyDescent="0.35">
      <c r="G215" s="106"/>
      <c r="H215" s="106"/>
      <c r="I215" s="112"/>
      <c r="J215" s="112"/>
      <c r="K215" s="112"/>
      <c r="L215" s="112"/>
      <c r="M215" s="112"/>
      <c r="N215" s="112"/>
      <c r="O215" s="112"/>
      <c r="P215" s="112"/>
      <c r="Q215" s="112"/>
      <c r="R215" s="112"/>
      <c r="S215" s="112"/>
      <c r="T215" s="112"/>
      <c r="U215" s="112"/>
      <c r="V215" s="112"/>
      <c r="W215" s="112"/>
      <c r="X215" s="112"/>
      <c r="Y215" s="112"/>
      <c r="Z215" s="112"/>
      <c r="AA215" s="112"/>
      <c r="AB215" s="112"/>
      <c r="AC215" s="112"/>
      <c r="AD215" s="112"/>
      <c r="AE215" s="112"/>
      <c r="AF215" s="112"/>
      <c r="AG215" s="112"/>
      <c r="AH215" s="112"/>
      <c r="AI215" s="112"/>
      <c r="AJ215" s="112"/>
    </row>
    <row r="216" spans="7:36" x14ac:dyDescent="0.35">
      <c r="G216" s="106"/>
      <c r="H216" s="106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  <c r="Y216" s="112"/>
      <c r="Z216" s="112"/>
      <c r="AA216" s="112"/>
      <c r="AB216" s="112"/>
      <c r="AC216" s="112"/>
      <c r="AD216" s="112"/>
      <c r="AE216" s="112"/>
      <c r="AF216" s="112"/>
      <c r="AG216" s="112"/>
      <c r="AH216" s="112"/>
      <c r="AI216" s="112"/>
      <c r="AJ216" s="112"/>
    </row>
    <row r="217" spans="7:36" x14ac:dyDescent="0.35">
      <c r="G217" s="106"/>
      <c r="H217" s="106"/>
      <c r="I217" s="112"/>
      <c r="J217" s="112"/>
      <c r="K217" s="112"/>
      <c r="L217" s="112"/>
      <c r="M217" s="112"/>
      <c r="N217" s="112"/>
      <c r="O217" s="112"/>
      <c r="P217" s="112"/>
      <c r="Q217" s="112"/>
      <c r="R217" s="112"/>
      <c r="S217" s="112"/>
      <c r="T217" s="112"/>
      <c r="U217" s="112"/>
      <c r="V217" s="112"/>
      <c r="W217" s="112"/>
      <c r="X217" s="112"/>
      <c r="Y217" s="112"/>
      <c r="Z217" s="112"/>
      <c r="AA217" s="112"/>
      <c r="AB217" s="112"/>
      <c r="AC217" s="112"/>
      <c r="AD217" s="112"/>
      <c r="AE217" s="112"/>
      <c r="AF217" s="112"/>
      <c r="AG217" s="112"/>
      <c r="AH217" s="112"/>
      <c r="AI217" s="112"/>
      <c r="AJ217" s="112"/>
    </row>
    <row r="218" spans="7:36" x14ac:dyDescent="0.35">
      <c r="G218" s="106"/>
      <c r="H218" s="106"/>
      <c r="I218" s="112"/>
      <c r="J218" s="112"/>
      <c r="K218" s="112"/>
      <c r="L218" s="112"/>
      <c r="M218" s="112"/>
      <c r="N218" s="112"/>
      <c r="O218" s="112"/>
      <c r="P218" s="112"/>
      <c r="Q218" s="112"/>
      <c r="R218" s="112"/>
      <c r="S218" s="112"/>
      <c r="T218" s="112"/>
      <c r="U218" s="112"/>
      <c r="V218" s="112"/>
      <c r="W218" s="112"/>
      <c r="X218" s="112"/>
      <c r="Y218" s="112"/>
      <c r="Z218" s="112"/>
      <c r="AA218" s="112"/>
      <c r="AB218" s="112"/>
      <c r="AC218" s="112"/>
      <c r="AD218" s="112"/>
      <c r="AE218" s="112"/>
      <c r="AF218" s="112"/>
      <c r="AG218" s="112"/>
      <c r="AH218" s="112"/>
      <c r="AI218" s="112"/>
      <c r="AJ218" s="112"/>
    </row>
    <row r="219" spans="7:36" x14ac:dyDescent="0.35">
      <c r="G219" s="106"/>
      <c r="H219" s="106"/>
      <c r="I219" s="112"/>
      <c r="J219" s="112"/>
      <c r="K219" s="112"/>
      <c r="L219" s="112"/>
      <c r="M219" s="112"/>
      <c r="N219" s="112"/>
      <c r="O219" s="112"/>
      <c r="P219" s="112"/>
      <c r="Q219" s="112"/>
      <c r="R219" s="112"/>
      <c r="S219" s="112"/>
      <c r="T219" s="112"/>
      <c r="U219" s="112"/>
      <c r="V219" s="112"/>
      <c r="W219" s="112"/>
      <c r="X219" s="112"/>
      <c r="Y219" s="112"/>
      <c r="Z219" s="112"/>
      <c r="AA219" s="112"/>
      <c r="AB219" s="112"/>
      <c r="AC219" s="112"/>
      <c r="AD219" s="112"/>
      <c r="AE219" s="112"/>
      <c r="AF219" s="112"/>
      <c r="AG219" s="112"/>
      <c r="AH219" s="112"/>
      <c r="AI219" s="112"/>
      <c r="AJ219" s="112"/>
    </row>
    <row r="220" spans="7:36" x14ac:dyDescent="0.35">
      <c r="G220" s="106"/>
      <c r="H220" s="106"/>
      <c r="I220" s="112"/>
      <c r="J220" s="112"/>
      <c r="K220" s="112"/>
      <c r="L220" s="112"/>
      <c r="M220" s="112"/>
      <c r="N220" s="112"/>
      <c r="O220" s="112"/>
      <c r="P220" s="112"/>
      <c r="Q220" s="112"/>
      <c r="R220" s="112"/>
      <c r="S220" s="112"/>
      <c r="T220" s="112"/>
      <c r="U220" s="112"/>
      <c r="V220" s="112"/>
      <c r="W220" s="112"/>
      <c r="X220" s="112"/>
      <c r="Y220" s="112"/>
      <c r="Z220" s="112"/>
      <c r="AA220" s="112"/>
      <c r="AB220" s="112"/>
      <c r="AC220" s="112"/>
      <c r="AD220" s="112"/>
      <c r="AE220" s="112"/>
      <c r="AF220" s="112"/>
      <c r="AG220" s="112"/>
      <c r="AH220" s="112"/>
      <c r="AI220" s="112"/>
      <c r="AJ220" s="112"/>
    </row>
    <row r="221" spans="7:36" x14ac:dyDescent="0.35">
      <c r="G221" s="106"/>
      <c r="H221" s="106"/>
      <c r="I221" s="112"/>
      <c r="J221" s="112"/>
      <c r="K221" s="112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  <c r="Y221" s="112"/>
      <c r="Z221" s="112"/>
      <c r="AA221" s="112"/>
      <c r="AB221" s="112"/>
      <c r="AC221" s="112"/>
      <c r="AD221" s="112"/>
      <c r="AE221" s="112"/>
      <c r="AF221" s="112"/>
      <c r="AG221" s="112"/>
      <c r="AH221" s="112"/>
      <c r="AI221" s="112"/>
      <c r="AJ221" s="112"/>
    </row>
    <row r="222" spans="7:36" x14ac:dyDescent="0.35">
      <c r="G222" s="106"/>
      <c r="H222" s="106"/>
      <c r="I222" s="112"/>
      <c r="J222" s="112"/>
      <c r="K222" s="112"/>
      <c r="L222" s="112"/>
      <c r="M222" s="112"/>
      <c r="N222" s="112"/>
      <c r="O222" s="112"/>
      <c r="P222" s="112"/>
      <c r="Q222" s="112"/>
      <c r="R222" s="112"/>
      <c r="S222" s="112"/>
      <c r="T222" s="112"/>
      <c r="U222" s="112"/>
      <c r="V222" s="112"/>
      <c r="W222" s="112"/>
      <c r="X222" s="112"/>
      <c r="Y222" s="112"/>
      <c r="Z222" s="112"/>
      <c r="AA222" s="112"/>
      <c r="AB222" s="112"/>
      <c r="AC222" s="112"/>
      <c r="AD222" s="112"/>
      <c r="AE222" s="112"/>
      <c r="AF222" s="112"/>
      <c r="AG222" s="112"/>
      <c r="AH222" s="112"/>
      <c r="AI222" s="112"/>
      <c r="AJ222" s="112"/>
    </row>
    <row r="223" spans="7:36" x14ac:dyDescent="0.35">
      <c r="G223" s="106"/>
      <c r="H223" s="106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  <c r="S223" s="112"/>
      <c r="T223" s="112"/>
      <c r="U223" s="112"/>
      <c r="V223" s="112"/>
      <c r="W223" s="112"/>
      <c r="X223" s="112"/>
      <c r="Y223" s="112"/>
      <c r="Z223" s="112"/>
      <c r="AA223" s="112"/>
      <c r="AB223" s="112"/>
      <c r="AC223" s="112"/>
      <c r="AD223" s="112"/>
      <c r="AE223" s="112"/>
      <c r="AF223" s="112"/>
      <c r="AG223" s="112"/>
      <c r="AH223" s="112"/>
      <c r="AI223" s="112"/>
      <c r="AJ223" s="112"/>
    </row>
    <row r="224" spans="7:36" x14ac:dyDescent="0.35">
      <c r="G224" s="106"/>
      <c r="H224" s="106"/>
      <c r="I224" s="112"/>
      <c r="J224" s="112"/>
      <c r="K224" s="112"/>
      <c r="L224" s="112"/>
      <c r="M224" s="112"/>
      <c r="N224" s="112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  <c r="Y224" s="112"/>
      <c r="Z224" s="112"/>
      <c r="AA224" s="112"/>
      <c r="AB224" s="112"/>
      <c r="AC224" s="112"/>
      <c r="AD224" s="112"/>
      <c r="AE224" s="112"/>
      <c r="AF224" s="112"/>
      <c r="AG224" s="112"/>
      <c r="AH224" s="112"/>
      <c r="AI224" s="112"/>
      <c r="AJ224" s="112"/>
    </row>
    <row r="225" spans="7:36" x14ac:dyDescent="0.35">
      <c r="G225" s="106"/>
      <c r="H225" s="106"/>
      <c r="I225" s="112"/>
      <c r="J225" s="112"/>
      <c r="K225" s="112"/>
      <c r="L225" s="112"/>
      <c r="M225" s="112"/>
      <c r="N225" s="112"/>
      <c r="O225" s="112"/>
      <c r="P225" s="112"/>
      <c r="Q225" s="112"/>
      <c r="R225" s="112"/>
      <c r="S225" s="112"/>
      <c r="T225" s="112"/>
      <c r="U225" s="112"/>
      <c r="V225" s="112"/>
      <c r="W225" s="112"/>
      <c r="X225" s="112"/>
      <c r="Y225" s="112"/>
      <c r="Z225" s="112"/>
      <c r="AA225" s="112"/>
      <c r="AB225" s="112"/>
      <c r="AC225" s="112"/>
      <c r="AD225" s="112"/>
      <c r="AE225" s="112"/>
      <c r="AF225" s="112"/>
      <c r="AG225" s="112"/>
      <c r="AH225" s="112"/>
      <c r="AI225" s="112"/>
      <c r="AJ225" s="112"/>
    </row>
    <row r="226" spans="7:36" x14ac:dyDescent="0.35">
      <c r="G226" s="106"/>
      <c r="H226" s="106"/>
      <c r="I226" s="112"/>
      <c r="J226" s="112"/>
      <c r="K226" s="112"/>
      <c r="L226" s="112"/>
      <c r="M226" s="112"/>
      <c r="N226" s="112"/>
      <c r="O226" s="112"/>
      <c r="P226" s="112"/>
      <c r="Q226" s="112"/>
      <c r="R226" s="112"/>
      <c r="S226" s="112"/>
      <c r="T226" s="112"/>
      <c r="U226" s="112"/>
      <c r="V226" s="112"/>
      <c r="W226" s="112"/>
      <c r="X226" s="112"/>
      <c r="Y226" s="112"/>
      <c r="Z226" s="112"/>
      <c r="AA226" s="112"/>
      <c r="AB226" s="112"/>
      <c r="AC226" s="112"/>
      <c r="AD226" s="112"/>
      <c r="AE226" s="112"/>
      <c r="AF226" s="112"/>
      <c r="AG226" s="112"/>
      <c r="AH226" s="112"/>
      <c r="AI226" s="112"/>
      <c r="AJ226" s="112"/>
    </row>
    <row r="227" spans="7:36" x14ac:dyDescent="0.35">
      <c r="G227" s="106"/>
      <c r="H227" s="106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  <c r="AA227" s="112"/>
      <c r="AB227" s="112"/>
      <c r="AC227" s="112"/>
      <c r="AD227" s="112"/>
      <c r="AE227" s="112"/>
      <c r="AF227" s="112"/>
      <c r="AG227" s="112"/>
      <c r="AH227" s="112"/>
      <c r="AI227" s="112"/>
      <c r="AJ227" s="112"/>
    </row>
    <row r="228" spans="7:36" x14ac:dyDescent="0.35">
      <c r="G228" s="106"/>
      <c r="H228" s="106"/>
      <c r="I228" s="112"/>
      <c r="J228" s="112"/>
      <c r="K228" s="112"/>
      <c r="L228" s="112"/>
      <c r="M228" s="112"/>
      <c r="N228" s="112"/>
      <c r="O228" s="112"/>
      <c r="P228" s="112"/>
      <c r="Q228" s="112"/>
      <c r="R228" s="112"/>
      <c r="S228" s="112"/>
      <c r="T228" s="112"/>
      <c r="U228" s="112"/>
      <c r="V228" s="112"/>
      <c r="W228" s="112"/>
      <c r="X228" s="112"/>
      <c r="Y228" s="112"/>
      <c r="Z228" s="112"/>
      <c r="AA228" s="112"/>
      <c r="AB228" s="112"/>
      <c r="AC228" s="112"/>
      <c r="AD228" s="112"/>
      <c r="AE228" s="112"/>
      <c r="AF228" s="112"/>
      <c r="AG228" s="112"/>
      <c r="AH228" s="112"/>
      <c r="AI228" s="112"/>
      <c r="AJ228" s="112"/>
    </row>
    <row r="229" spans="7:36" x14ac:dyDescent="0.35">
      <c r="G229" s="106"/>
      <c r="H229" s="106"/>
      <c r="I229" s="112"/>
      <c r="J229" s="112"/>
      <c r="K229" s="112"/>
      <c r="L229" s="112"/>
      <c r="M229" s="112"/>
      <c r="N229" s="112"/>
      <c r="O229" s="112"/>
      <c r="P229" s="112"/>
      <c r="Q229" s="112"/>
      <c r="R229" s="112"/>
      <c r="S229" s="112"/>
      <c r="T229" s="112"/>
      <c r="U229" s="112"/>
      <c r="V229" s="112"/>
      <c r="W229" s="112"/>
      <c r="X229" s="112"/>
      <c r="Y229" s="112"/>
      <c r="Z229" s="112"/>
      <c r="AA229" s="112"/>
      <c r="AB229" s="112"/>
      <c r="AC229" s="112"/>
      <c r="AD229" s="112"/>
      <c r="AE229" s="112"/>
      <c r="AF229" s="112"/>
      <c r="AG229" s="112"/>
      <c r="AH229" s="112"/>
      <c r="AI229" s="112"/>
      <c r="AJ229" s="112"/>
    </row>
    <row r="230" spans="7:36" x14ac:dyDescent="0.35">
      <c r="G230" s="106"/>
      <c r="H230" s="106"/>
      <c r="I230" s="112"/>
      <c r="J230" s="112"/>
      <c r="K230" s="112"/>
      <c r="L230" s="112"/>
      <c r="M230" s="112"/>
      <c r="N230" s="112"/>
      <c r="O230" s="112"/>
      <c r="P230" s="112"/>
      <c r="Q230" s="112"/>
      <c r="R230" s="112"/>
      <c r="S230" s="112"/>
      <c r="T230" s="112"/>
      <c r="U230" s="112"/>
      <c r="V230" s="112"/>
      <c r="W230" s="112"/>
      <c r="X230" s="112"/>
      <c r="Y230" s="112"/>
      <c r="Z230" s="112"/>
      <c r="AA230" s="112"/>
      <c r="AB230" s="112"/>
      <c r="AC230" s="112"/>
      <c r="AD230" s="112"/>
      <c r="AE230" s="112"/>
      <c r="AF230" s="112"/>
      <c r="AG230" s="112"/>
      <c r="AH230" s="112"/>
      <c r="AI230" s="112"/>
      <c r="AJ230" s="112"/>
    </row>
    <row r="231" spans="7:36" x14ac:dyDescent="0.35">
      <c r="G231" s="106"/>
      <c r="H231" s="106"/>
      <c r="I231" s="112"/>
      <c r="J231" s="112"/>
      <c r="K231" s="112"/>
      <c r="L231" s="112"/>
      <c r="M231" s="112"/>
      <c r="N231" s="112"/>
      <c r="O231" s="112"/>
      <c r="P231" s="112"/>
      <c r="Q231" s="112"/>
      <c r="R231" s="112"/>
      <c r="S231" s="112"/>
      <c r="T231" s="112"/>
      <c r="U231" s="112"/>
      <c r="V231" s="112"/>
      <c r="W231" s="112"/>
      <c r="X231" s="112"/>
      <c r="Y231" s="112"/>
      <c r="Z231" s="112"/>
      <c r="AA231" s="112"/>
      <c r="AB231" s="112"/>
      <c r="AC231" s="112"/>
      <c r="AD231" s="112"/>
      <c r="AE231" s="112"/>
      <c r="AF231" s="112"/>
      <c r="AG231" s="112"/>
      <c r="AH231" s="112"/>
      <c r="AI231" s="112"/>
      <c r="AJ231" s="112"/>
    </row>
    <row r="232" spans="7:36" x14ac:dyDescent="0.35">
      <c r="G232" s="106"/>
      <c r="H232" s="106"/>
      <c r="I232" s="112"/>
      <c r="J232" s="112"/>
      <c r="K232" s="112"/>
      <c r="L232" s="112"/>
      <c r="M232" s="112"/>
      <c r="N232" s="112"/>
      <c r="O232" s="112"/>
      <c r="P232" s="112"/>
      <c r="Q232" s="112"/>
      <c r="R232" s="112"/>
      <c r="S232" s="112"/>
      <c r="T232" s="112"/>
      <c r="U232" s="112"/>
      <c r="V232" s="112"/>
      <c r="W232" s="112"/>
      <c r="X232" s="112"/>
      <c r="Y232" s="112"/>
      <c r="Z232" s="112"/>
      <c r="AA232" s="112"/>
      <c r="AB232" s="112"/>
      <c r="AC232" s="112"/>
      <c r="AD232" s="112"/>
      <c r="AE232" s="112"/>
      <c r="AF232" s="112"/>
      <c r="AG232" s="112"/>
      <c r="AH232" s="112"/>
      <c r="AI232" s="112"/>
      <c r="AJ232" s="112"/>
    </row>
    <row r="233" spans="7:36" x14ac:dyDescent="0.35">
      <c r="G233" s="106"/>
      <c r="H233" s="106"/>
      <c r="I233" s="112"/>
      <c r="J233" s="112"/>
      <c r="K233" s="112"/>
      <c r="L233" s="112"/>
      <c r="M233" s="112"/>
      <c r="N233" s="112"/>
      <c r="O233" s="112"/>
      <c r="P233" s="112"/>
      <c r="Q233" s="112"/>
      <c r="R233" s="112"/>
      <c r="S233" s="112"/>
      <c r="T233" s="112"/>
      <c r="U233" s="112"/>
      <c r="V233" s="112"/>
      <c r="W233" s="112"/>
      <c r="X233" s="112"/>
      <c r="Y233" s="112"/>
      <c r="Z233" s="112"/>
      <c r="AA233" s="112"/>
      <c r="AB233" s="112"/>
      <c r="AC233" s="112"/>
      <c r="AD233" s="112"/>
      <c r="AE233" s="112"/>
      <c r="AF233" s="112"/>
      <c r="AG233" s="112"/>
      <c r="AH233" s="112"/>
      <c r="AI233" s="112"/>
      <c r="AJ233" s="112"/>
    </row>
    <row r="234" spans="7:36" x14ac:dyDescent="0.35">
      <c r="G234" s="106"/>
      <c r="H234" s="106"/>
      <c r="I234" s="112"/>
      <c r="J234" s="112"/>
      <c r="K234" s="112"/>
      <c r="L234" s="112"/>
      <c r="M234" s="112"/>
      <c r="N234" s="112"/>
      <c r="O234" s="112"/>
      <c r="P234" s="112"/>
      <c r="Q234" s="112"/>
      <c r="R234" s="112"/>
      <c r="S234" s="112"/>
      <c r="T234" s="112"/>
      <c r="U234" s="112"/>
      <c r="V234" s="112"/>
      <c r="W234" s="112"/>
      <c r="X234" s="112"/>
      <c r="Y234" s="112"/>
      <c r="Z234" s="112"/>
      <c r="AA234" s="112"/>
      <c r="AB234" s="112"/>
      <c r="AC234" s="112"/>
      <c r="AD234" s="112"/>
      <c r="AE234" s="112"/>
      <c r="AF234" s="112"/>
      <c r="AG234" s="112"/>
      <c r="AH234" s="112"/>
      <c r="AI234" s="112"/>
      <c r="AJ234" s="112"/>
    </row>
    <row r="235" spans="7:36" x14ac:dyDescent="0.35">
      <c r="G235" s="106"/>
      <c r="H235" s="106"/>
      <c r="I235" s="112"/>
      <c r="J235" s="112"/>
      <c r="K235" s="112"/>
      <c r="L235" s="112"/>
      <c r="M235" s="112"/>
      <c r="N235" s="112"/>
      <c r="O235" s="112"/>
      <c r="P235" s="112"/>
      <c r="Q235" s="112"/>
      <c r="R235" s="112"/>
      <c r="S235" s="112"/>
      <c r="T235" s="112"/>
      <c r="U235" s="112"/>
      <c r="V235" s="112"/>
      <c r="W235" s="112"/>
      <c r="X235" s="112"/>
      <c r="Y235" s="112"/>
      <c r="Z235" s="112"/>
      <c r="AA235" s="112"/>
      <c r="AB235" s="112"/>
      <c r="AC235" s="112"/>
      <c r="AD235" s="112"/>
      <c r="AE235" s="112"/>
      <c r="AF235" s="112"/>
      <c r="AG235" s="112"/>
      <c r="AH235" s="112"/>
      <c r="AI235" s="112"/>
      <c r="AJ235" s="112"/>
    </row>
    <row r="236" spans="7:36" x14ac:dyDescent="0.35">
      <c r="G236" s="106"/>
      <c r="H236" s="106"/>
      <c r="I236" s="112"/>
      <c r="J236" s="112"/>
      <c r="K236" s="112"/>
      <c r="L236" s="112"/>
      <c r="M236" s="112"/>
      <c r="N236" s="112"/>
      <c r="O236" s="112"/>
      <c r="P236" s="112"/>
      <c r="Q236" s="112"/>
      <c r="R236" s="112"/>
      <c r="S236" s="112"/>
      <c r="T236" s="112"/>
      <c r="U236" s="112"/>
      <c r="V236" s="112"/>
      <c r="W236" s="112"/>
      <c r="X236" s="112"/>
      <c r="Y236" s="112"/>
      <c r="Z236" s="112"/>
      <c r="AA236" s="112"/>
      <c r="AB236" s="112"/>
      <c r="AC236" s="112"/>
      <c r="AD236" s="112"/>
      <c r="AE236" s="112"/>
      <c r="AF236" s="112"/>
      <c r="AG236" s="112"/>
      <c r="AH236" s="112"/>
      <c r="AI236" s="112"/>
      <c r="AJ236" s="112"/>
    </row>
    <row r="237" spans="7:36" x14ac:dyDescent="0.35">
      <c r="G237" s="106"/>
      <c r="H237" s="106"/>
      <c r="I237" s="112"/>
      <c r="J237" s="112"/>
      <c r="K237" s="112"/>
      <c r="L237" s="112"/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2"/>
      <c r="Y237" s="112"/>
      <c r="Z237" s="112"/>
      <c r="AA237" s="112"/>
      <c r="AB237" s="112"/>
      <c r="AC237" s="112"/>
      <c r="AD237" s="112"/>
      <c r="AE237" s="112"/>
      <c r="AF237" s="112"/>
      <c r="AG237" s="112"/>
      <c r="AH237" s="112"/>
      <c r="AI237" s="112"/>
      <c r="AJ237" s="112"/>
    </row>
    <row r="238" spans="7:36" x14ac:dyDescent="0.35">
      <c r="G238" s="106"/>
      <c r="H238" s="106"/>
      <c r="I238" s="112"/>
      <c r="J238" s="112"/>
      <c r="K238" s="112"/>
      <c r="L238" s="112"/>
      <c r="M238" s="112"/>
      <c r="N238" s="112"/>
      <c r="O238" s="112"/>
      <c r="P238" s="112"/>
      <c r="Q238" s="112"/>
      <c r="R238" s="112"/>
      <c r="S238" s="112"/>
      <c r="T238" s="112"/>
      <c r="U238" s="112"/>
      <c r="V238" s="112"/>
      <c r="W238" s="112"/>
      <c r="X238" s="112"/>
      <c r="Y238" s="112"/>
      <c r="Z238" s="112"/>
      <c r="AA238" s="112"/>
      <c r="AB238" s="112"/>
      <c r="AC238" s="112"/>
      <c r="AD238" s="112"/>
      <c r="AE238" s="112"/>
      <c r="AF238" s="112"/>
      <c r="AG238" s="112"/>
      <c r="AH238" s="112"/>
      <c r="AI238" s="112"/>
      <c r="AJ238" s="112"/>
    </row>
    <row r="239" spans="7:36" x14ac:dyDescent="0.35">
      <c r="G239" s="106"/>
      <c r="H239" s="106"/>
      <c r="I239" s="112"/>
      <c r="J239" s="112"/>
      <c r="K239" s="112"/>
      <c r="L239" s="112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2"/>
      <c r="Y239" s="112"/>
      <c r="Z239" s="112"/>
      <c r="AA239" s="112"/>
      <c r="AB239" s="112"/>
      <c r="AC239" s="112"/>
      <c r="AD239" s="112"/>
      <c r="AE239" s="112"/>
      <c r="AF239" s="112"/>
      <c r="AG239" s="112"/>
      <c r="AH239" s="112"/>
      <c r="AI239" s="112"/>
      <c r="AJ239" s="112"/>
    </row>
    <row r="240" spans="7:36" x14ac:dyDescent="0.35">
      <c r="G240" s="106"/>
      <c r="H240" s="106"/>
      <c r="I240" s="112"/>
      <c r="J240" s="112"/>
      <c r="K240" s="112"/>
      <c r="L240" s="112"/>
      <c r="M240" s="112"/>
      <c r="N240" s="112"/>
      <c r="O240" s="112"/>
      <c r="P240" s="112"/>
      <c r="Q240" s="112"/>
      <c r="R240" s="112"/>
      <c r="S240" s="112"/>
      <c r="T240" s="112"/>
      <c r="U240" s="112"/>
      <c r="V240" s="112"/>
      <c r="W240" s="112"/>
      <c r="X240" s="112"/>
      <c r="Y240" s="112"/>
      <c r="Z240" s="112"/>
      <c r="AA240" s="112"/>
      <c r="AB240" s="112"/>
      <c r="AC240" s="112"/>
      <c r="AD240" s="112"/>
      <c r="AE240" s="112"/>
      <c r="AF240" s="112"/>
      <c r="AG240" s="112"/>
      <c r="AH240" s="112"/>
      <c r="AI240" s="112"/>
      <c r="AJ240" s="112"/>
    </row>
    <row r="241" spans="7:36" x14ac:dyDescent="0.35">
      <c r="G241" s="106"/>
      <c r="H241" s="106"/>
      <c r="I241" s="112"/>
      <c r="J241" s="112"/>
      <c r="K241" s="112"/>
      <c r="L241" s="112"/>
      <c r="M241" s="112"/>
      <c r="N241" s="112"/>
      <c r="O241" s="112"/>
      <c r="P241" s="112"/>
      <c r="Q241" s="112"/>
      <c r="R241" s="112"/>
      <c r="S241" s="112"/>
      <c r="T241" s="112"/>
      <c r="U241" s="112"/>
      <c r="V241" s="112"/>
      <c r="W241" s="112"/>
      <c r="X241" s="112"/>
      <c r="Y241" s="112"/>
      <c r="Z241" s="112"/>
      <c r="AA241" s="112"/>
      <c r="AB241" s="112"/>
      <c r="AC241" s="112"/>
      <c r="AD241" s="112"/>
      <c r="AE241" s="112"/>
      <c r="AF241" s="112"/>
      <c r="AG241" s="112"/>
      <c r="AH241" s="112"/>
      <c r="AI241" s="112"/>
      <c r="AJ241" s="112"/>
    </row>
    <row r="242" spans="7:36" x14ac:dyDescent="0.35">
      <c r="G242" s="106"/>
      <c r="H242" s="106"/>
      <c r="I242" s="112"/>
      <c r="J242" s="112"/>
      <c r="K242" s="112"/>
      <c r="L242" s="112"/>
      <c r="M242" s="112"/>
      <c r="N242" s="112"/>
      <c r="O242" s="112"/>
      <c r="P242" s="112"/>
      <c r="Q242" s="112"/>
      <c r="R242" s="112"/>
      <c r="S242" s="112"/>
      <c r="T242" s="112"/>
      <c r="U242" s="112"/>
      <c r="V242" s="112"/>
      <c r="W242" s="112"/>
      <c r="X242" s="112"/>
      <c r="Y242" s="112"/>
      <c r="Z242" s="112"/>
      <c r="AA242" s="112"/>
      <c r="AB242" s="112"/>
      <c r="AC242" s="112"/>
      <c r="AD242" s="112"/>
      <c r="AE242" s="112"/>
      <c r="AF242" s="112"/>
      <c r="AG242" s="112"/>
      <c r="AH242" s="112"/>
      <c r="AI242" s="112"/>
      <c r="AJ242" s="112"/>
    </row>
    <row r="243" spans="7:36" x14ac:dyDescent="0.35">
      <c r="G243" s="106"/>
      <c r="H243" s="106"/>
      <c r="I243" s="112"/>
      <c r="J243" s="112"/>
      <c r="K243" s="112"/>
      <c r="L243" s="112"/>
      <c r="M243" s="112"/>
      <c r="N243" s="112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112"/>
      <c r="Z243" s="112"/>
      <c r="AA243" s="112"/>
      <c r="AB243" s="112"/>
      <c r="AC243" s="112"/>
      <c r="AD243" s="112"/>
      <c r="AE243" s="112"/>
      <c r="AF243" s="112"/>
      <c r="AG243" s="112"/>
      <c r="AH243" s="112"/>
      <c r="AI243" s="112"/>
      <c r="AJ243" s="112"/>
    </row>
    <row r="244" spans="7:36" x14ac:dyDescent="0.35">
      <c r="G244" s="106"/>
      <c r="H244" s="106"/>
      <c r="I244" s="112"/>
      <c r="J244" s="112"/>
      <c r="K244" s="112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  <c r="Z244" s="112"/>
      <c r="AA244" s="112"/>
      <c r="AB244" s="112"/>
      <c r="AC244" s="112"/>
      <c r="AD244" s="112"/>
      <c r="AE244" s="112"/>
      <c r="AF244" s="112"/>
      <c r="AG244" s="112"/>
      <c r="AH244" s="112"/>
      <c r="AI244" s="112"/>
      <c r="AJ244" s="112"/>
    </row>
    <row r="245" spans="7:36" x14ac:dyDescent="0.35">
      <c r="G245" s="106"/>
      <c r="H245" s="106"/>
      <c r="I245" s="112"/>
      <c r="J245" s="112"/>
      <c r="K245" s="112"/>
      <c r="L245" s="112"/>
      <c r="M245" s="112"/>
      <c r="N245" s="112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  <c r="Y245" s="112"/>
      <c r="Z245" s="112"/>
      <c r="AA245" s="112"/>
      <c r="AB245" s="112"/>
      <c r="AC245" s="112"/>
      <c r="AD245" s="112"/>
      <c r="AE245" s="112"/>
      <c r="AF245" s="112"/>
      <c r="AG245" s="112"/>
      <c r="AH245" s="112"/>
      <c r="AI245" s="112"/>
      <c r="AJ245" s="112"/>
    </row>
    <row r="246" spans="7:36" x14ac:dyDescent="0.35">
      <c r="G246" s="106"/>
      <c r="H246" s="106"/>
      <c r="I246" s="112"/>
      <c r="J246" s="112"/>
      <c r="K246" s="112"/>
      <c r="L246" s="112"/>
      <c r="M246" s="112"/>
      <c r="N246" s="112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  <c r="Z246" s="112"/>
      <c r="AA246" s="112"/>
      <c r="AB246" s="112"/>
      <c r="AC246" s="112"/>
      <c r="AD246" s="112"/>
      <c r="AE246" s="112"/>
      <c r="AF246" s="112"/>
      <c r="AG246" s="112"/>
      <c r="AH246" s="112"/>
      <c r="AI246" s="112"/>
      <c r="AJ246" s="112"/>
    </row>
    <row r="247" spans="7:36" x14ac:dyDescent="0.35">
      <c r="G247" s="106"/>
      <c r="H247" s="106"/>
      <c r="I247" s="112"/>
      <c r="J247" s="112"/>
      <c r="K247" s="112"/>
      <c r="L247" s="112"/>
      <c r="M247" s="112"/>
      <c r="N247" s="112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  <c r="Y247" s="112"/>
      <c r="Z247" s="112"/>
      <c r="AA247" s="112"/>
      <c r="AB247" s="112"/>
      <c r="AC247" s="112"/>
      <c r="AD247" s="112"/>
      <c r="AE247" s="112"/>
      <c r="AF247" s="112"/>
      <c r="AG247" s="112"/>
      <c r="AH247" s="112"/>
      <c r="AI247" s="112"/>
      <c r="AJ247" s="112"/>
    </row>
    <row r="248" spans="7:36" x14ac:dyDescent="0.35">
      <c r="G248" s="106"/>
      <c r="H248" s="106"/>
      <c r="I248" s="112"/>
      <c r="J248" s="112"/>
      <c r="K248" s="112"/>
      <c r="L248" s="112"/>
      <c r="M248" s="112"/>
      <c r="N248" s="112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  <c r="Z248" s="112"/>
      <c r="AA248" s="112"/>
      <c r="AB248" s="112"/>
      <c r="AC248" s="112"/>
      <c r="AD248" s="112"/>
      <c r="AE248" s="112"/>
      <c r="AF248" s="112"/>
      <c r="AG248" s="112"/>
      <c r="AH248" s="112"/>
      <c r="AI248" s="112"/>
      <c r="AJ248" s="112"/>
    </row>
    <row r="249" spans="7:36" x14ac:dyDescent="0.35">
      <c r="G249" s="106"/>
      <c r="H249" s="106"/>
      <c r="I249" s="112"/>
      <c r="J249" s="112"/>
      <c r="K249" s="112"/>
      <c r="L249" s="112"/>
      <c r="M249" s="112"/>
      <c r="N249" s="112"/>
      <c r="O249" s="112"/>
      <c r="P249" s="112"/>
      <c r="Q249" s="112"/>
      <c r="R249" s="112"/>
      <c r="S249" s="112"/>
      <c r="T249" s="112"/>
      <c r="U249" s="112"/>
      <c r="V249" s="112"/>
      <c r="W249" s="112"/>
      <c r="X249" s="112"/>
      <c r="Y249" s="112"/>
      <c r="Z249" s="112"/>
      <c r="AA249" s="112"/>
      <c r="AB249" s="112"/>
      <c r="AC249" s="112"/>
      <c r="AD249" s="112"/>
      <c r="AE249" s="112"/>
      <c r="AF249" s="112"/>
      <c r="AG249" s="112"/>
      <c r="AH249" s="112"/>
      <c r="AI249" s="112"/>
      <c r="AJ249" s="112"/>
    </row>
    <row r="250" spans="7:36" x14ac:dyDescent="0.35">
      <c r="G250" s="106"/>
      <c r="H250" s="106"/>
      <c r="I250" s="112"/>
      <c r="J250" s="112"/>
      <c r="K250" s="112"/>
      <c r="L250" s="112"/>
      <c r="M250" s="112"/>
      <c r="N250" s="112"/>
      <c r="O250" s="112"/>
      <c r="P250" s="112"/>
      <c r="Q250" s="112"/>
      <c r="R250" s="112"/>
      <c r="S250" s="112"/>
      <c r="T250" s="112"/>
      <c r="U250" s="112"/>
      <c r="V250" s="112"/>
      <c r="W250" s="112"/>
      <c r="X250" s="112"/>
      <c r="Y250" s="112"/>
      <c r="Z250" s="112"/>
      <c r="AA250" s="112"/>
      <c r="AB250" s="112"/>
      <c r="AC250" s="112"/>
      <c r="AD250" s="112"/>
      <c r="AE250" s="112"/>
      <c r="AF250" s="112"/>
      <c r="AG250" s="112"/>
      <c r="AH250" s="112"/>
      <c r="AI250" s="112"/>
      <c r="AJ250" s="112"/>
    </row>
    <row r="251" spans="7:36" x14ac:dyDescent="0.35">
      <c r="G251" s="106"/>
      <c r="H251" s="106"/>
      <c r="I251" s="112"/>
      <c r="J251" s="112"/>
      <c r="K251" s="112"/>
      <c r="L251" s="112"/>
      <c r="M251" s="112"/>
      <c r="N251" s="112"/>
      <c r="O251" s="112"/>
      <c r="P251" s="112"/>
      <c r="Q251" s="112"/>
      <c r="R251" s="112"/>
      <c r="S251" s="112"/>
      <c r="T251" s="112"/>
      <c r="U251" s="112"/>
      <c r="V251" s="112"/>
      <c r="W251" s="112"/>
      <c r="X251" s="112"/>
      <c r="Y251" s="112"/>
      <c r="Z251" s="112"/>
      <c r="AA251" s="112"/>
      <c r="AB251" s="112"/>
      <c r="AC251" s="112"/>
      <c r="AD251" s="112"/>
      <c r="AE251" s="112"/>
      <c r="AF251" s="112"/>
      <c r="AG251" s="112"/>
      <c r="AH251" s="112"/>
      <c r="AI251" s="112"/>
      <c r="AJ251" s="112"/>
    </row>
    <row r="252" spans="7:36" x14ac:dyDescent="0.35">
      <c r="G252" s="106"/>
      <c r="H252" s="106"/>
      <c r="I252" s="112"/>
      <c r="J252" s="112"/>
      <c r="K252" s="112"/>
      <c r="L252" s="112"/>
      <c r="M252" s="112"/>
      <c r="N252" s="112"/>
      <c r="O252" s="112"/>
      <c r="P252" s="112"/>
      <c r="Q252" s="112"/>
      <c r="R252" s="112"/>
      <c r="S252" s="112"/>
      <c r="T252" s="112"/>
      <c r="U252" s="112"/>
      <c r="V252" s="112"/>
      <c r="W252" s="112"/>
      <c r="X252" s="112"/>
      <c r="Y252" s="112"/>
      <c r="Z252" s="112"/>
      <c r="AA252" s="112"/>
      <c r="AB252" s="112"/>
      <c r="AC252" s="112"/>
      <c r="AD252" s="112"/>
      <c r="AE252" s="112"/>
      <c r="AF252" s="112"/>
      <c r="AG252" s="112"/>
      <c r="AH252" s="112"/>
      <c r="AI252" s="112"/>
      <c r="AJ252" s="112"/>
    </row>
    <row r="253" spans="7:36" x14ac:dyDescent="0.35">
      <c r="G253" s="106"/>
      <c r="H253" s="106"/>
      <c r="I253" s="112"/>
      <c r="J253" s="112"/>
      <c r="K253" s="112"/>
      <c r="L253" s="112"/>
      <c r="M253" s="112"/>
      <c r="N253" s="112"/>
      <c r="O253" s="112"/>
      <c r="P253" s="112"/>
      <c r="Q253" s="112"/>
      <c r="R253" s="112"/>
      <c r="S253" s="112"/>
      <c r="T253" s="112"/>
      <c r="U253" s="112"/>
      <c r="V253" s="112"/>
      <c r="W253" s="112"/>
      <c r="X253" s="112"/>
      <c r="Y253" s="112"/>
      <c r="Z253" s="112"/>
      <c r="AA253" s="112"/>
      <c r="AB253" s="112"/>
      <c r="AC253" s="112"/>
      <c r="AD253" s="112"/>
      <c r="AE253" s="112"/>
      <c r="AF253" s="112"/>
      <c r="AG253" s="112"/>
      <c r="AH253" s="112"/>
      <c r="AI253" s="112"/>
      <c r="AJ253" s="112"/>
    </row>
    <row r="254" spans="7:36" x14ac:dyDescent="0.35">
      <c r="G254" s="106"/>
      <c r="H254" s="106"/>
      <c r="I254" s="112"/>
      <c r="J254" s="112"/>
      <c r="K254" s="112"/>
      <c r="L254" s="112"/>
      <c r="M254" s="112"/>
      <c r="N254" s="112"/>
      <c r="O254" s="112"/>
      <c r="P254" s="112"/>
      <c r="Q254" s="112"/>
      <c r="R254" s="112"/>
      <c r="S254" s="112"/>
      <c r="T254" s="112"/>
      <c r="U254" s="112"/>
      <c r="V254" s="112"/>
      <c r="W254" s="112"/>
      <c r="X254" s="112"/>
      <c r="Y254" s="112"/>
      <c r="Z254" s="112"/>
      <c r="AA254" s="112"/>
      <c r="AB254" s="112"/>
      <c r="AC254" s="112"/>
      <c r="AD254" s="112"/>
      <c r="AE254" s="112"/>
      <c r="AF254" s="112"/>
      <c r="AG254" s="112"/>
      <c r="AH254" s="112"/>
      <c r="AI254" s="112"/>
      <c r="AJ254" s="112"/>
    </row>
    <row r="255" spans="7:36" x14ac:dyDescent="0.35">
      <c r="G255" s="106"/>
      <c r="H255" s="106"/>
      <c r="I255" s="112"/>
      <c r="J255" s="112"/>
      <c r="K255" s="112"/>
      <c r="L255" s="112"/>
      <c r="M255" s="112"/>
      <c r="N255" s="112"/>
      <c r="O255" s="112"/>
      <c r="P255" s="112"/>
      <c r="Q255" s="112"/>
      <c r="R255" s="112"/>
      <c r="S255" s="112"/>
      <c r="T255" s="112"/>
      <c r="U255" s="112"/>
      <c r="V255" s="112"/>
      <c r="W255" s="112"/>
      <c r="X255" s="112"/>
      <c r="Y255" s="112"/>
      <c r="Z255" s="112"/>
      <c r="AA255" s="112"/>
      <c r="AB255" s="112"/>
      <c r="AC255" s="112"/>
      <c r="AD255" s="112"/>
      <c r="AE255" s="112"/>
      <c r="AF255" s="112"/>
      <c r="AG255" s="112"/>
      <c r="AH255" s="112"/>
      <c r="AI255" s="112"/>
      <c r="AJ255" s="112"/>
    </row>
    <row r="256" spans="7:36" x14ac:dyDescent="0.35">
      <c r="G256" s="106"/>
      <c r="H256" s="106"/>
      <c r="I256" s="112"/>
      <c r="J256" s="112"/>
      <c r="K256" s="112"/>
      <c r="L256" s="112"/>
      <c r="M256" s="112"/>
      <c r="N256" s="112"/>
      <c r="O256" s="112"/>
      <c r="P256" s="112"/>
      <c r="Q256" s="112"/>
      <c r="R256" s="112"/>
      <c r="S256" s="112"/>
      <c r="T256" s="112"/>
      <c r="U256" s="112"/>
      <c r="V256" s="112"/>
      <c r="W256" s="112"/>
      <c r="X256" s="112"/>
      <c r="Y256" s="112"/>
      <c r="Z256" s="112"/>
      <c r="AA256" s="112"/>
      <c r="AB256" s="112"/>
      <c r="AC256" s="112"/>
      <c r="AD256" s="112"/>
      <c r="AE256" s="112"/>
      <c r="AF256" s="112"/>
      <c r="AG256" s="112"/>
      <c r="AH256" s="112"/>
      <c r="AI256" s="112"/>
      <c r="AJ256" s="112"/>
    </row>
    <row r="257" spans="7:36" x14ac:dyDescent="0.35">
      <c r="G257" s="106"/>
      <c r="H257" s="106"/>
      <c r="I257" s="112"/>
      <c r="J257" s="112"/>
      <c r="K257" s="112"/>
      <c r="L257" s="112"/>
      <c r="M257" s="112"/>
      <c r="N257" s="112"/>
      <c r="O257" s="112"/>
      <c r="P257" s="112"/>
      <c r="Q257" s="112"/>
      <c r="R257" s="112"/>
      <c r="S257" s="112"/>
      <c r="T257" s="112"/>
      <c r="U257" s="112"/>
      <c r="V257" s="112"/>
      <c r="W257" s="112"/>
      <c r="X257" s="112"/>
      <c r="Y257" s="112"/>
      <c r="Z257" s="112"/>
      <c r="AA257" s="112"/>
      <c r="AB257" s="112"/>
      <c r="AC257" s="112"/>
      <c r="AD257" s="112"/>
      <c r="AE257" s="112"/>
      <c r="AF257" s="112"/>
      <c r="AG257" s="112"/>
      <c r="AH257" s="112"/>
      <c r="AI257" s="112"/>
      <c r="AJ257" s="112"/>
    </row>
    <row r="258" spans="7:36" x14ac:dyDescent="0.35">
      <c r="G258" s="106"/>
      <c r="H258" s="106"/>
      <c r="I258" s="112"/>
      <c r="J258" s="112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  <c r="AA258" s="112"/>
      <c r="AB258" s="112"/>
      <c r="AC258" s="112"/>
      <c r="AD258" s="112"/>
      <c r="AE258" s="112"/>
      <c r="AF258" s="112"/>
      <c r="AG258" s="112"/>
      <c r="AH258" s="112"/>
      <c r="AI258" s="112"/>
      <c r="AJ258" s="112"/>
    </row>
    <row r="259" spans="7:36" x14ac:dyDescent="0.35">
      <c r="G259" s="106"/>
      <c r="H259" s="106"/>
      <c r="I259" s="112"/>
      <c r="J259" s="112"/>
      <c r="K259" s="112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  <c r="Z259" s="112"/>
      <c r="AA259" s="112"/>
      <c r="AB259" s="112"/>
      <c r="AC259" s="112"/>
      <c r="AD259" s="112"/>
      <c r="AE259" s="112"/>
      <c r="AF259" s="112"/>
      <c r="AG259" s="112"/>
      <c r="AH259" s="112"/>
      <c r="AI259" s="112"/>
      <c r="AJ259" s="112"/>
    </row>
    <row r="260" spans="7:36" x14ac:dyDescent="0.35">
      <c r="G260" s="106"/>
      <c r="H260" s="106"/>
      <c r="I260" s="112"/>
      <c r="J260" s="112"/>
      <c r="K260" s="112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  <c r="Z260" s="112"/>
      <c r="AA260" s="112"/>
      <c r="AB260" s="112"/>
      <c r="AC260" s="112"/>
      <c r="AD260" s="112"/>
      <c r="AE260" s="112"/>
      <c r="AF260" s="112"/>
      <c r="AG260" s="112"/>
      <c r="AH260" s="112"/>
      <c r="AI260" s="112"/>
      <c r="AJ260" s="112"/>
    </row>
    <row r="261" spans="7:36" x14ac:dyDescent="0.35">
      <c r="G261" s="106"/>
      <c r="H261" s="106"/>
      <c r="I261" s="112"/>
      <c r="J261" s="112"/>
      <c r="K261" s="112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  <c r="Z261" s="112"/>
      <c r="AA261" s="112"/>
      <c r="AB261" s="112"/>
      <c r="AC261" s="112"/>
      <c r="AD261" s="112"/>
      <c r="AE261" s="112"/>
      <c r="AF261" s="112"/>
      <c r="AG261" s="112"/>
      <c r="AH261" s="112"/>
      <c r="AI261" s="112"/>
      <c r="AJ261" s="112"/>
    </row>
    <row r="262" spans="7:36" x14ac:dyDescent="0.35">
      <c r="G262" s="106"/>
      <c r="H262" s="106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  <c r="Z262" s="112"/>
      <c r="AA262" s="112"/>
      <c r="AB262" s="112"/>
      <c r="AC262" s="112"/>
      <c r="AD262" s="112"/>
      <c r="AE262" s="112"/>
      <c r="AF262" s="112"/>
      <c r="AG262" s="112"/>
      <c r="AH262" s="112"/>
      <c r="AI262" s="112"/>
      <c r="AJ262" s="112"/>
    </row>
    <row r="263" spans="7:36" x14ac:dyDescent="0.35">
      <c r="G263" s="106"/>
      <c r="H263" s="106"/>
      <c r="I263" s="112"/>
      <c r="J263" s="112"/>
      <c r="K263" s="112"/>
      <c r="L263" s="112"/>
      <c r="M263" s="112"/>
      <c r="N263" s="112"/>
      <c r="O263" s="112"/>
      <c r="P263" s="112"/>
      <c r="Q263" s="112"/>
      <c r="R263" s="112"/>
      <c r="S263" s="112"/>
      <c r="T263" s="112"/>
      <c r="U263" s="112"/>
      <c r="V263" s="112"/>
      <c r="W263" s="112"/>
      <c r="X263" s="112"/>
      <c r="Y263" s="112"/>
      <c r="Z263" s="112"/>
      <c r="AA263" s="112"/>
      <c r="AB263" s="112"/>
      <c r="AC263" s="112"/>
      <c r="AD263" s="112"/>
      <c r="AE263" s="112"/>
      <c r="AF263" s="112"/>
      <c r="AG263" s="112"/>
      <c r="AH263" s="112"/>
      <c r="AI263" s="112"/>
      <c r="AJ263" s="112"/>
    </row>
    <row r="264" spans="7:36" x14ac:dyDescent="0.35">
      <c r="G264" s="106"/>
      <c r="H264" s="106"/>
      <c r="I264" s="112"/>
      <c r="J264" s="112"/>
      <c r="K264" s="112"/>
      <c r="L264" s="112"/>
      <c r="M264" s="112"/>
      <c r="N264" s="112"/>
      <c r="O264" s="112"/>
      <c r="P264" s="112"/>
      <c r="Q264" s="112"/>
      <c r="R264" s="112"/>
      <c r="S264" s="112"/>
      <c r="T264" s="112"/>
      <c r="U264" s="112"/>
      <c r="V264" s="112"/>
      <c r="W264" s="112"/>
      <c r="X264" s="112"/>
      <c r="Y264" s="112"/>
      <c r="Z264" s="112"/>
      <c r="AA264" s="112"/>
      <c r="AB264" s="112"/>
      <c r="AC264" s="112"/>
      <c r="AD264" s="112"/>
      <c r="AE264" s="112"/>
      <c r="AF264" s="112"/>
      <c r="AG264" s="112"/>
      <c r="AH264" s="112"/>
      <c r="AI264" s="112"/>
      <c r="AJ264" s="112"/>
    </row>
    <row r="265" spans="7:36" x14ac:dyDescent="0.35">
      <c r="G265" s="106"/>
      <c r="H265" s="106"/>
      <c r="I265" s="112"/>
      <c r="J265" s="112"/>
      <c r="K265" s="112"/>
      <c r="L265" s="112"/>
      <c r="M265" s="112"/>
      <c r="N265" s="112"/>
      <c r="O265" s="112"/>
      <c r="P265" s="112"/>
      <c r="Q265" s="112"/>
      <c r="R265" s="112"/>
      <c r="S265" s="112"/>
      <c r="T265" s="112"/>
      <c r="U265" s="112"/>
      <c r="V265" s="112"/>
      <c r="W265" s="112"/>
      <c r="X265" s="112"/>
      <c r="Y265" s="112"/>
      <c r="Z265" s="112"/>
      <c r="AA265" s="112"/>
      <c r="AB265" s="112"/>
      <c r="AC265" s="112"/>
      <c r="AD265" s="112"/>
      <c r="AE265" s="112"/>
      <c r="AF265" s="112"/>
      <c r="AG265" s="112"/>
      <c r="AH265" s="112"/>
      <c r="AI265" s="112"/>
      <c r="AJ265" s="112"/>
    </row>
    <row r="266" spans="7:36" x14ac:dyDescent="0.35">
      <c r="G266" s="106"/>
      <c r="H266" s="106"/>
      <c r="I266" s="112"/>
      <c r="J266" s="112"/>
      <c r="K266" s="112"/>
      <c r="L266" s="112"/>
      <c r="M266" s="112"/>
      <c r="N266" s="112"/>
      <c r="O266" s="112"/>
      <c r="P266" s="112"/>
      <c r="Q266" s="112"/>
      <c r="R266" s="112"/>
      <c r="S266" s="112"/>
      <c r="T266" s="112"/>
      <c r="U266" s="112"/>
      <c r="V266" s="112"/>
      <c r="W266" s="112"/>
      <c r="X266" s="112"/>
      <c r="Y266" s="112"/>
      <c r="Z266" s="112"/>
      <c r="AA266" s="112"/>
      <c r="AB266" s="112"/>
      <c r="AC266" s="112"/>
      <c r="AD266" s="112"/>
      <c r="AE266" s="112"/>
      <c r="AF266" s="112"/>
      <c r="AG266" s="112"/>
      <c r="AH266" s="112"/>
      <c r="AI266" s="112"/>
      <c r="AJ266" s="112"/>
    </row>
    <row r="267" spans="7:36" x14ac:dyDescent="0.35">
      <c r="G267" s="106"/>
      <c r="H267" s="106"/>
      <c r="I267" s="112"/>
      <c r="J267" s="112"/>
      <c r="K267" s="112"/>
      <c r="L267" s="112"/>
      <c r="M267" s="112"/>
      <c r="N267" s="112"/>
      <c r="O267" s="112"/>
      <c r="P267" s="112"/>
      <c r="Q267" s="112"/>
      <c r="R267" s="112"/>
      <c r="S267" s="112"/>
      <c r="T267" s="112"/>
      <c r="U267" s="112"/>
      <c r="V267" s="112"/>
      <c r="W267" s="112"/>
      <c r="X267" s="112"/>
      <c r="Y267" s="112"/>
      <c r="Z267" s="112"/>
      <c r="AA267" s="112"/>
      <c r="AB267" s="112"/>
      <c r="AC267" s="112"/>
      <c r="AD267" s="112"/>
      <c r="AE267" s="112"/>
      <c r="AF267" s="112"/>
      <c r="AG267" s="112"/>
      <c r="AH267" s="112"/>
      <c r="AI267" s="112"/>
      <c r="AJ267" s="112"/>
    </row>
    <row r="268" spans="7:36" x14ac:dyDescent="0.35">
      <c r="G268" s="106"/>
      <c r="H268" s="106"/>
      <c r="I268" s="112"/>
      <c r="J268" s="112"/>
      <c r="K268" s="112"/>
      <c r="L268" s="112"/>
      <c r="M268" s="112"/>
      <c r="N268" s="112"/>
      <c r="O268" s="112"/>
      <c r="P268" s="112"/>
      <c r="Q268" s="112"/>
      <c r="R268" s="112"/>
      <c r="S268" s="112"/>
      <c r="T268" s="112"/>
      <c r="U268" s="112"/>
      <c r="V268" s="112"/>
      <c r="W268" s="112"/>
      <c r="X268" s="112"/>
      <c r="Y268" s="112"/>
      <c r="Z268" s="112"/>
      <c r="AA268" s="112"/>
      <c r="AB268" s="112"/>
      <c r="AC268" s="112"/>
      <c r="AD268" s="112"/>
      <c r="AE268" s="112"/>
      <c r="AF268" s="112"/>
      <c r="AG268" s="112"/>
      <c r="AH268" s="112"/>
      <c r="AI268" s="112"/>
      <c r="AJ268" s="112"/>
    </row>
    <row r="269" spans="7:36" x14ac:dyDescent="0.35">
      <c r="G269" s="106"/>
      <c r="H269" s="106"/>
      <c r="I269" s="112"/>
      <c r="J269" s="112"/>
      <c r="K269" s="112"/>
      <c r="L269" s="112"/>
      <c r="M269" s="112"/>
      <c r="N269" s="112"/>
      <c r="O269" s="112"/>
      <c r="P269" s="112"/>
      <c r="Q269" s="112"/>
      <c r="R269" s="112"/>
      <c r="S269" s="112"/>
      <c r="T269" s="112"/>
      <c r="U269" s="112"/>
      <c r="V269" s="112"/>
      <c r="W269" s="112"/>
      <c r="X269" s="112"/>
      <c r="Y269" s="112"/>
      <c r="Z269" s="112"/>
      <c r="AA269" s="112"/>
      <c r="AB269" s="112"/>
      <c r="AC269" s="112"/>
      <c r="AD269" s="112"/>
      <c r="AE269" s="112"/>
      <c r="AF269" s="112"/>
      <c r="AG269" s="112"/>
      <c r="AH269" s="112"/>
      <c r="AI269" s="112"/>
      <c r="AJ269" s="112"/>
    </row>
    <row r="270" spans="7:36" x14ac:dyDescent="0.35">
      <c r="G270" s="106"/>
      <c r="H270" s="106"/>
      <c r="I270" s="112"/>
      <c r="J270" s="112"/>
      <c r="K270" s="112"/>
      <c r="L270" s="112"/>
      <c r="M270" s="112"/>
      <c r="N270" s="112"/>
      <c r="O270" s="112"/>
      <c r="P270" s="112"/>
      <c r="Q270" s="112"/>
      <c r="R270" s="112"/>
      <c r="S270" s="112"/>
      <c r="T270" s="112"/>
      <c r="U270" s="112"/>
      <c r="V270" s="112"/>
      <c r="W270" s="112"/>
      <c r="X270" s="112"/>
      <c r="Y270" s="112"/>
      <c r="Z270" s="112"/>
      <c r="AA270" s="112"/>
      <c r="AB270" s="112"/>
      <c r="AC270" s="112"/>
      <c r="AD270" s="112"/>
      <c r="AE270" s="112"/>
      <c r="AF270" s="112"/>
      <c r="AG270" s="112"/>
      <c r="AH270" s="112"/>
      <c r="AI270" s="112"/>
      <c r="AJ270" s="112"/>
    </row>
    <row r="271" spans="7:36" x14ac:dyDescent="0.35">
      <c r="G271" s="106"/>
      <c r="H271" s="106"/>
      <c r="I271" s="112"/>
      <c r="J271" s="112"/>
      <c r="K271" s="112"/>
      <c r="L271" s="112"/>
      <c r="M271" s="112"/>
      <c r="N271" s="112"/>
      <c r="O271" s="112"/>
      <c r="P271" s="112"/>
      <c r="Q271" s="112"/>
      <c r="R271" s="112"/>
      <c r="S271" s="112"/>
      <c r="T271" s="112"/>
      <c r="U271" s="112"/>
      <c r="V271" s="112"/>
      <c r="W271" s="112"/>
      <c r="X271" s="112"/>
      <c r="Y271" s="112"/>
      <c r="Z271" s="112"/>
      <c r="AA271" s="112"/>
      <c r="AB271" s="112"/>
      <c r="AC271" s="112"/>
      <c r="AD271" s="112"/>
      <c r="AE271" s="112"/>
      <c r="AF271" s="112"/>
      <c r="AG271" s="112"/>
      <c r="AH271" s="112"/>
      <c r="AI271" s="112"/>
      <c r="AJ271" s="112"/>
    </row>
    <row r="272" spans="7:36" x14ac:dyDescent="0.35">
      <c r="G272" s="106"/>
      <c r="H272" s="106"/>
      <c r="I272" s="112"/>
      <c r="J272" s="112"/>
      <c r="K272" s="112"/>
      <c r="L272" s="112"/>
      <c r="M272" s="112"/>
      <c r="N272" s="112"/>
      <c r="O272" s="112"/>
      <c r="P272" s="112"/>
      <c r="Q272" s="112"/>
      <c r="R272" s="112"/>
      <c r="S272" s="112"/>
      <c r="T272" s="112"/>
      <c r="U272" s="112"/>
      <c r="V272" s="112"/>
      <c r="W272" s="112"/>
      <c r="X272" s="112"/>
      <c r="Y272" s="112"/>
      <c r="Z272" s="112"/>
      <c r="AA272" s="112"/>
      <c r="AB272" s="112"/>
      <c r="AC272" s="112"/>
      <c r="AD272" s="112"/>
      <c r="AE272" s="112"/>
      <c r="AF272" s="112"/>
      <c r="AG272" s="112"/>
      <c r="AH272" s="112"/>
      <c r="AI272" s="112"/>
      <c r="AJ272" s="112"/>
    </row>
    <row r="273" spans="7:36" x14ac:dyDescent="0.35">
      <c r="G273" s="106"/>
      <c r="H273" s="106"/>
      <c r="I273" s="112"/>
      <c r="J273" s="112"/>
      <c r="K273" s="112"/>
      <c r="L273" s="112"/>
      <c r="M273" s="112"/>
      <c r="N273" s="112"/>
      <c r="O273" s="112"/>
      <c r="P273" s="112"/>
      <c r="Q273" s="112"/>
      <c r="R273" s="112"/>
      <c r="S273" s="112"/>
      <c r="T273" s="112"/>
      <c r="U273" s="112"/>
      <c r="V273" s="112"/>
      <c r="W273" s="112"/>
      <c r="X273" s="112"/>
      <c r="Y273" s="112"/>
      <c r="Z273" s="112"/>
      <c r="AA273" s="112"/>
      <c r="AB273" s="112"/>
      <c r="AC273" s="112"/>
      <c r="AD273" s="112"/>
      <c r="AE273" s="112"/>
      <c r="AF273" s="112"/>
      <c r="AG273" s="112"/>
      <c r="AH273" s="112"/>
      <c r="AI273" s="112"/>
      <c r="AJ273" s="112"/>
    </row>
    <row r="274" spans="7:36" x14ac:dyDescent="0.35">
      <c r="G274" s="106"/>
      <c r="H274" s="106"/>
      <c r="I274" s="112"/>
      <c r="J274" s="112"/>
      <c r="K274" s="112"/>
      <c r="L274" s="112"/>
      <c r="M274" s="112"/>
      <c r="N274" s="112"/>
      <c r="O274" s="112"/>
      <c r="P274" s="112"/>
      <c r="Q274" s="112"/>
      <c r="R274" s="112"/>
      <c r="S274" s="112"/>
      <c r="T274" s="112"/>
      <c r="U274" s="112"/>
      <c r="V274" s="112"/>
      <c r="W274" s="112"/>
      <c r="X274" s="112"/>
      <c r="Y274" s="112"/>
      <c r="Z274" s="112"/>
      <c r="AA274" s="112"/>
      <c r="AB274" s="112"/>
      <c r="AC274" s="112"/>
      <c r="AD274" s="112"/>
      <c r="AE274" s="112"/>
      <c r="AF274" s="112"/>
      <c r="AG274" s="112"/>
      <c r="AH274" s="112"/>
      <c r="AI274" s="112"/>
      <c r="AJ274" s="112"/>
    </row>
    <row r="275" spans="7:36" x14ac:dyDescent="0.35">
      <c r="G275" s="106"/>
      <c r="H275" s="106"/>
      <c r="I275" s="112"/>
      <c r="J275" s="112"/>
      <c r="K275" s="112"/>
      <c r="L275" s="112"/>
      <c r="M275" s="112"/>
      <c r="N275" s="112"/>
      <c r="O275" s="112"/>
      <c r="P275" s="112"/>
      <c r="Q275" s="112"/>
      <c r="R275" s="112"/>
      <c r="S275" s="112"/>
      <c r="T275" s="112"/>
      <c r="U275" s="112"/>
      <c r="V275" s="112"/>
      <c r="W275" s="112"/>
      <c r="X275" s="112"/>
      <c r="Y275" s="112"/>
      <c r="Z275" s="112"/>
      <c r="AA275" s="112"/>
      <c r="AB275" s="112"/>
      <c r="AC275" s="112"/>
      <c r="AD275" s="112"/>
      <c r="AE275" s="112"/>
      <c r="AF275" s="112"/>
      <c r="AG275" s="112"/>
      <c r="AH275" s="112"/>
      <c r="AI275" s="112"/>
      <c r="AJ275" s="112"/>
    </row>
    <row r="276" spans="7:36" x14ac:dyDescent="0.35">
      <c r="G276" s="106"/>
      <c r="H276" s="106"/>
      <c r="I276" s="112"/>
      <c r="J276" s="112"/>
      <c r="K276" s="112"/>
      <c r="L276" s="112"/>
      <c r="M276" s="112"/>
      <c r="N276" s="112"/>
      <c r="O276" s="112"/>
      <c r="P276" s="112"/>
      <c r="Q276" s="112"/>
      <c r="R276" s="112"/>
      <c r="S276" s="112"/>
      <c r="T276" s="112"/>
      <c r="U276" s="112"/>
      <c r="V276" s="112"/>
      <c r="W276" s="112"/>
      <c r="X276" s="112"/>
      <c r="Y276" s="112"/>
      <c r="Z276" s="112"/>
      <c r="AA276" s="112"/>
      <c r="AB276" s="112"/>
      <c r="AC276" s="112"/>
      <c r="AD276" s="112"/>
      <c r="AE276" s="112"/>
      <c r="AF276" s="112"/>
      <c r="AG276" s="112"/>
      <c r="AH276" s="112"/>
      <c r="AI276" s="112"/>
      <c r="AJ276" s="112"/>
    </row>
    <row r="277" spans="7:36" x14ac:dyDescent="0.35">
      <c r="G277" s="106"/>
      <c r="H277" s="106"/>
      <c r="I277" s="112"/>
      <c r="J277" s="112"/>
      <c r="K277" s="112"/>
      <c r="L277" s="112"/>
      <c r="M277" s="112"/>
      <c r="N277" s="112"/>
      <c r="O277" s="112"/>
      <c r="P277" s="112"/>
      <c r="Q277" s="112"/>
      <c r="R277" s="112"/>
      <c r="S277" s="112"/>
      <c r="T277" s="112"/>
      <c r="U277" s="112"/>
      <c r="V277" s="112"/>
      <c r="W277" s="112"/>
      <c r="X277" s="112"/>
      <c r="Y277" s="112"/>
      <c r="Z277" s="112"/>
      <c r="AA277" s="112"/>
      <c r="AB277" s="112"/>
      <c r="AC277" s="112"/>
      <c r="AD277" s="112"/>
      <c r="AE277" s="112"/>
      <c r="AF277" s="112"/>
      <c r="AG277" s="112"/>
      <c r="AH277" s="112"/>
      <c r="AI277" s="112"/>
      <c r="AJ277" s="112"/>
    </row>
    <row r="278" spans="7:36" x14ac:dyDescent="0.35">
      <c r="G278" s="106"/>
      <c r="H278" s="106"/>
      <c r="I278" s="112"/>
      <c r="J278" s="112"/>
      <c r="K278" s="112"/>
      <c r="L278" s="112"/>
      <c r="M278" s="112"/>
      <c r="N278" s="112"/>
      <c r="O278" s="112"/>
      <c r="P278" s="112"/>
      <c r="Q278" s="112"/>
      <c r="R278" s="112"/>
      <c r="S278" s="112"/>
      <c r="T278" s="112"/>
      <c r="U278" s="112"/>
      <c r="V278" s="112"/>
      <c r="W278" s="112"/>
      <c r="X278" s="112"/>
      <c r="Y278" s="112"/>
      <c r="Z278" s="112"/>
      <c r="AA278" s="112"/>
      <c r="AB278" s="112"/>
      <c r="AC278" s="112"/>
      <c r="AD278" s="112"/>
      <c r="AE278" s="112"/>
      <c r="AF278" s="112"/>
      <c r="AG278" s="112"/>
      <c r="AH278" s="112"/>
      <c r="AI278" s="112"/>
      <c r="AJ278" s="112"/>
    </row>
    <row r="279" spans="7:36" x14ac:dyDescent="0.35">
      <c r="G279" s="106"/>
      <c r="H279" s="106"/>
      <c r="I279" s="112"/>
      <c r="J279" s="112"/>
      <c r="K279" s="112"/>
      <c r="L279" s="112"/>
      <c r="M279" s="112"/>
      <c r="N279" s="112"/>
      <c r="O279" s="112"/>
      <c r="P279" s="112"/>
      <c r="Q279" s="112"/>
      <c r="R279" s="112"/>
      <c r="S279" s="112"/>
      <c r="T279" s="112"/>
      <c r="U279" s="112"/>
      <c r="V279" s="112"/>
      <c r="W279" s="112"/>
      <c r="X279" s="112"/>
      <c r="Y279" s="112"/>
      <c r="Z279" s="112"/>
      <c r="AA279" s="112"/>
      <c r="AB279" s="112"/>
      <c r="AC279" s="112"/>
      <c r="AD279" s="112"/>
      <c r="AE279" s="112"/>
      <c r="AF279" s="112"/>
      <c r="AG279" s="112"/>
      <c r="AH279" s="112"/>
      <c r="AI279" s="112"/>
      <c r="AJ279" s="112"/>
    </row>
    <row r="280" spans="7:36" x14ac:dyDescent="0.35">
      <c r="G280" s="106"/>
      <c r="H280" s="106"/>
      <c r="I280" s="112"/>
      <c r="J280" s="112"/>
      <c r="K280" s="112"/>
      <c r="L280" s="112"/>
      <c r="M280" s="112"/>
      <c r="N280" s="112"/>
      <c r="O280" s="112"/>
      <c r="P280" s="112"/>
      <c r="Q280" s="112"/>
      <c r="R280" s="112"/>
      <c r="S280" s="112"/>
      <c r="T280" s="112"/>
      <c r="U280" s="112"/>
      <c r="V280" s="112"/>
      <c r="W280" s="112"/>
      <c r="X280" s="112"/>
      <c r="Y280" s="112"/>
      <c r="Z280" s="112"/>
      <c r="AA280" s="112"/>
      <c r="AB280" s="112"/>
      <c r="AC280" s="112"/>
      <c r="AD280" s="112"/>
      <c r="AE280" s="112"/>
      <c r="AF280" s="112"/>
      <c r="AG280" s="112"/>
      <c r="AH280" s="112"/>
      <c r="AI280" s="112"/>
      <c r="AJ280" s="112"/>
    </row>
    <row r="281" spans="7:36" x14ac:dyDescent="0.35">
      <c r="G281" s="106"/>
      <c r="H281" s="106"/>
      <c r="I281" s="112"/>
      <c r="J281" s="112"/>
      <c r="K281" s="112"/>
      <c r="L281" s="112"/>
      <c r="M281" s="112"/>
      <c r="N281" s="112"/>
      <c r="O281" s="112"/>
      <c r="P281" s="112"/>
      <c r="Q281" s="112"/>
      <c r="R281" s="112"/>
      <c r="S281" s="112"/>
      <c r="T281" s="112"/>
      <c r="U281" s="112"/>
      <c r="V281" s="112"/>
      <c r="W281" s="112"/>
      <c r="X281" s="112"/>
      <c r="Y281" s="112"/>
      <c r="Z281" s="112"/>
      <c r="AA281" s="112"/>
      <c r="AB281" s="112"/>
      <c r="AC281" s="112"/>
      <c r="AD281" s="112"/>
      <c r="AE281" s="112"/>
      <c r="AF281" s="112"/>
      <c r="AG281" s="112"/>
      <c r="AH281" s="112"/>
      <c r="AI281" s="112"/>
      <c r="AJ281" s="112"/>
    </row>
    <row r="282" spans="7:36" x14ac:dyDescent="0.35">
      <c r="G282" s="106"/>
      <c r="H282" s="106"/>
      <c r="I282" s="112"/>
      <c r="J282" s="112"/>
      <c r="K282" s="112"/>
      <c r="L282" s="112"/>
      <c r="M282" s="112"/>
      <c r="N282" s="112"/>
      <c r="O282" s="112"/>
      <c r="P282" s="112"/>
      <c r="Q282" s="112"/>
      <c r="R282" s="112"/>
      <c r="S282" s="112"/>
      <c r="T282" s="112"/>
      <c r="U282" s="112"/>
      <c r="V282" s="112"/>
      <c r="W282" s="112"/>
      <c r="X282" s="112"/>
      <c r="Y282" s="112"/>
      <c r="Z282" s="112"/>
      <c r="AA282" s="112"/>
      <c r="AB282" s="112"/>
      <c r="AC282" s="112"/>
      <c r="AD282" s="112"/>
      <c r="AE282" s="112"/>
      <c r="AF282" s="112"/>
      <c r="AG282" s="112"/>
      <c r="AH282" s="112"/>
      <c r="AI282" s="112"/>
      <c r="AJ282" s="112"/>
    </row>
    <row r="283" spans="7:36" x14ac:dyDescent="0.35">
      <c r="G283" s="106"/>
      <c r="H283" s="106"/>
      <c r="I283" s="112"/>
      <c r="J283" s="112"/>
      <c r="K283" s="112"/>
      <c r="L283" s="112"/>
      <c r="M283" s="112"/>
      <c r="N283" s="112"/>
      <c r="O283" s="112"/>
      <c r="P283" s="112"/>
      <c r="Q283" s="112"/>
      <c r="R283" s="112"/>
      <c r="S283" s="112"/>
      <c r="T283" s="112"/>
      <c r="U283" s="112"/>
      <c r="V283" s="112"/>
      <c r="W283" s="112"/>
      <c r="X283" s="112"/>
      <c r="Y283" s="112"/>
      <c r="Z283" s="112"/>
      <c r="AA283" s="112"/>
      <c r="AB283" s="112"/>
      <c r="AC283" s="112"/>
      <c r="AD283" s="112"/>
      <c r="AE283" s="112"/>
      <c r="AF283" s="112"/>
      <c r="AG283" s="112"/>
      <c r="AH283" s="112"/>
      <c r="AI283" s="112"/>
      <c r="AJ283" s="112"/>
    </row>
    <row r="284" spans="7:36" x14ac:dyDescent="0.35">
      <c r="G284" s="106"/>
      <c r="H284" s="106"/>
      <c r="I284" s="112"/>
      <c r="J284" s="112"/>
      <c r="K284" s="112"/>
      <c r="L284" s="112"/>
      <c r="M284" s="112"/>
      <c r="N284" s="112"/>
      <c r="O284" s="112"/>
      <c r="P284" s="112"/>
      <c r="Q284" s="112"/>
      <c r="R284" s="112"/>
      <c r="S284" s="112"/>
      <c r="T284" s="112"/>
      <c r="U284" s="112"/>
      <c r="V284" s="112"/>
      <c r="W284" s="112"/>
      <c r="X284" s="112"/>
      <c r="Y284" s="112"/>
      <c r="Z284" s="112"/>
      <c r="AA284" s="112"/>
      <c r="AB284" s="112"/>
      <c r="AC284" s="112"/>
      <c r="AD284" s="112"/>
      <c r="AE284" s="112"/>
      <c r="AF284" s="112"/>
      <c r="AG284" s="112"/>
      <c r="AH284" s="112"/>
      <c r="AI284" s="112"/>
      <c r="AJ284" s="112"/>
    </row>
    <row r="285" spans="7:36" x14ac:dyDescent="0.35">
      <c r="G285" s="106"/>
      <c r="H285" s="106"/>
      <c r="I285" s="112"/>
      <c r="J285" s="112"/>
      <c r="K285" s="112"/>
      <c r="L285" s="112"/>
      <c r="M285" s="112"/>
      <c r="N285" s="112"/>
      <c r="O285" s="112"/>
      <c r="P285" s="112"/>
      <c r="Q285" s="112"/>
      <c r="R285" s="112"/>
      <c r="S285" s="112"/>
      <c r="T285" s="112"/>
      <c r="U285" s="112"/>
      <c r="V285" s="112"/>
      <c r="W285" s="112"/>
      <c r="X285" s="112"/>
      <c r="Y285" s="112"/>
      <c r="Z285" s="112"/>
      <c r="AA285" s="112"/>
      <c r="AB285" s="112"/>
      <c r="AC285" s="112"/>
      <c r="AD285" s="112"/>
      <c r="AE285" s="112"/>
      <c r="AF285" s="112"/>
      <c r="AG285" s="112"/>
      <c r="AH285" s="112"/>
      <c r="AI285" s="112"/>
      <c r="AJ285" s="112"/>
    </row>
    <row r="286" spans="7:36" x14ac:dyDescent="0.35">
      <c r="G286" s="106"/>
      <c r="H286" s="106"/>
      <c r="I286" s="112"/>
      <c r="J286" s="112"/>
      <c r="K286" s="112"/>
      <c r="L286" s="112"/>
      <c r="M286" s="112"/>
      <c r="N286" s="112"/>
      <c r="O286" s="112"/>
      <c r="P286" s="112"/>
      <c r="Q286" s="112"/>
      <c r="R286" s="112"/>
      <c r="S286" s="112"/>
      <c r="T286" s="112"/>
      <c r="U286" s="112"/>
      <c r="V286" s="112"/>
      <c r="W286" s="112"/>
      <c r="X286" s="112"/>
      <c r="Y286" s="112"/>
      <c r="Z286" s="112"/>
      <c r="AA286" s="112"/>
      <c r="AB286" s="112"/>
      <c r="AC286" s="112"/>
      <c r="AD286" s="112"/>
      <c r="AE286" s="112"/>
      <c r="AF286" s="112"/>
      <c r="AG286" s="112"/>
      <c r="AH286" s="112"/>
      <c r="AI286" s="112"/>
      <c r="AJ286" s="112"/>
    </row>
    <row r="287" spans="7:36" x14ac:dyDescent="0.35">
      <c r="G287" s="106"/>
      <c r="H287" s="106"/>
      <c r="I287" s="112"/>
      <c r="J287" s="112"/>
      <c r="K287" s="112"/>
      <c r="L287" s="112"/>
      <c r="M287" s="112"/>
      <c r="N287" s="112"/>
      <c r="O287" s="112"/>
      <c r="P287" s="112"/>
      <c r="Q287" s="112"/>
      <c r="R287" s="112"/>
      <c r="S287" s="112"/>
      <c r="T287" s="112"/>
      <c r="U287" s="112"/>
      <c r="V287" s="112"/>
      <c r="W287" s="112"/>
      <c r="X287" s="112"/>
      <c r="Y287" s="112"/>
      <c r="Z287" s="112"/>
      <c r="AA287" s="112"/>
      <c r="AB287" s="112"/>
      <c r="AC287" s="112"/>
      <c r="AD287" s="112"/>
      <c r="AE287" s="112"/>
      <c r="AF287" s="112"/>
      <c r="AG287" s="112"/>
      <c r="AH287" s="112"/>
      <c r="AI287" s="112"/>
      <c r="AJ287" s="112"/>
    </row>
    <row r="288" spans="7:36" x14ac:dyDescent="0.35">
      <c r="G288" s="106"/>
      <c r="H288" s="106"/>
      <c r="I288" s="112"/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  <c r="AA288" s="112"/>
      <c r="AB288" s="112"/>
      <c r="AC288" s="112"/>
      <c r="AD288" s="112"/>
      <c r="AE288" s="112"/>
      <c r="AF288" s="112"/>
      <c r="AG288" s="112"/>
      <c r="AH288" s="112"/>
      <c r="AI288" s="112"/>
      <c r="AJ288" s="112"/>
    </row>
    <row r="289" spans="7:36" x14ac:dyDescent="0.35">
      <c r="G289" s="106"/>
      <c r="H289" s="106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  <c r="AA289" s="112"/>
      <c r="AB289" s="112"/>
      <c r="AC289" s="112"/>
      <c r="AD289" s="112"/>
      <c r="AE289" s="112"/>
      <c r="AF289" s="112"/>
      <c r="AG289" s="112"/>
      <c r="AH289" s="112"/>
      <c r="AI289" s="112"/>
      <c r="AJ289" s="112"/>
    </row>
    <row r="290" spans="7:36" x14ac:dyDescent="0.35">
      <c r="G290" s="106"/>
      <c r="H290" s="106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  <c r="Z290" s="112"/>
      <c r="AA290" s="112"/>
      <c r="AB290" s="112"/>
      <c r="AC290" s="112"/>
      <c r="AD290" s="112"/>
      <c r="AE290" s="112"/>
      <c r="AF290" s="112"/>
      <c r="AG290" s="112"/>
      <c r="AH290" s="112"/>
      <c r="AI290" s="112"/>
      <c r="AJ290" s="112"/>
    </row>
    <row r="291" spans="7:36" x14ac:dyDescent="0.35">
      <c r="G291" s="106"/>
      <c r="H291" s="106"/>
      <c r="I291" s="112"/>
      <c r="J291" s="112"/>
      <c r="K291" s="112"/>
      <c r="L291" s="112"/>
      <c r="M291" s="112"/>
      <c r="N291" s="112"/>
      <c r="O291" s="112"/>
      <c r="P291" s="112"/>
      <c r="Q291" s="112"/>
      <c r="R291" s="112"/>
      <c r="S291" s="112"/>
      <c r="T291" s="112"/>
      <c r="U291" s="112"/>
      <c r="V291" s="112"/>
      <c r="W291" s="112"/>
      <c r="X291" s="112"/>
      <c r="Y291" s="112"/>
      <c r="Z291" s="112"/>
      <c r="AA291" s="112"/>
      <c r="AB291" s="112"/>
      <c r="AC291" s="112"/>
      <c r="AD291" s="112"/>
      <c r="AE291" s="112"/>
      <c r="AF291" s="112"/>
      <c r="AG291" s="112"/>
      <c r="AH291" s="112"/>
      <c r="AI291" s="112"/>
      <c r="AJ291" s="112"/>
    </row>
    <row r="292" spans="7:36" x14ac:dyDescent="0.35">
      <c r="G292" s="106"/>
      <c r="H292" s="106"/>
      <c r="I292" s="112"/>
      <c r="J292" s="112"/>
      <c r="K292" s="112"/>
      <c r="L292" s="112"/>
      <c r="M292" s="112"/>
      <c r="N292" s="112"/>
      <c r="O292" s="112"/>
      <c r="P292" s="112"/>
      <c r="Q292" s="112"/>
      <c r="R292" s="112"/>
      <c r="S292" s="112"/>
      <c r="T292" s="112"/>
      <c r="U292" s="112"/>
      <c r="V292" s="112"/>
      <c r="W292" s="112"/>
      <c r="X292" s="112"/>
      <c r="Y292" s="112"/>
      <c r="Z292" s="112"/>
      <c r="AA292" s="112"/>
      <c r="AB292" s="112"/>
      <c r="AC292" s="112"/>
      <c r="AD292" s="112"/>
      <c r="AE292" s="112"/>
      <c r="AF292" s="112"/>
      <c r="AG292" s="112"/>
      <c r="AH292" s="112"/>
      <c r="AI292" s="112"/>
      <c r="AJ292" s="112"/>
    </row>
    <row r="293" spans="7:36" x14ac:dyDescent="0.35">
      <c r="G293" s="106"/>
      <c r="H293" s="106"/>
      <c r="I293" s="112"/>
      <c r="J293" s="112"/>
      <c r="K293" s="112"/>
      <c r="L293" s="112"/>
      <c r="M293" s="112"/>
      <c r="N293" s="112"/>
      <c r="O293" s="112"/>
      <c r="P293" s="112"/>
      <c r="Q293" s="112"/>
      <c r="R293" s="112"/>
      <c r="S293" s="112"/>
      <c r="T293" s="112"/>
      <c r="U293" s="112"/>
      <c r="V293" s="112"/>
      <c r="W293" s="112"/>
      <c r="X293" s="112"/>
      <c r="Y293" s="112"/>
      <c r="Z293" s="112"/>
      <c r="AA293" s="112"/>
      <c r="AB293" s="112"/>
      <c r="AC293" s="112"/>
      <c r="AD293" s="112"/>
      <c r="AE293" s="112"/>
      <c r="AF293" s="112"/>
      <c r="AG293" s="112"/>
      <c r="AH293" s="112"/>
      <c r="AI293" s="112"/>
      <c r="AJ293" s="112"/>
    </row>
    <row r="294" spans="7:36" x14ac:dyDescent="0.35">
      <c r="G294" s="106"/>
      <c r="H294" s="106"/>
      <c r="I294" s="112"/>
      <c r="J294" s="112"/>
      <c r="K294" s="112"/>
      <c r="L294" s="112"/>
      <c r="M294" s="112"/>
      <c r="N294" s="112"/>
      <c r="O294" s="112"/>
      <c r="P294" s="112"/>
      <c r="Q294" s="112"/>
      <c r="R294" s="112"/>
      <c r="S294" s="112"/>
      <c r="T294" s="112"/>
      <c r="U294" s="112"/>
      <c r="V294" s="112"/>
      <c r="W294" s="112"/>
      <c r="X294" s="112"/>
      <c r="Y294" s="112"/>
      <c r="Z294" s="112"/>
      <c r="AA294" s="112"/>
      <c r="AB294" s="112"/>
      <c r="AC294" s="112"/>
      <c r="AD294" s="112"/>
      <c r="AE294" s="112"/>
      <c r="AF294" s="112"/>
      <c r="AG294" s="112"/>
      <c r="AH294" s="112"/>
      <c r="AI294" s="112"/>
      <c r="AJ294" s="112"/>
    </row>
    <row r="295" spans="7:36" x14ac:dyDescent="0.35">
      <c r="G295" s="106"/>
      <c r="H295" s="106"/>
      <c r="I295" s="112"/>
      <c r="J295" s="112"/>
      <c r="K295" s="112"/>
      <c r="L295" s="112"/>
      <c r="M295" s="112"/>
      <c r="N295" s="112"/>
      <c r="O295" s="112"/>
      <c r="P295" s="112"/>
      <c r="Q295" s="112"/>
      <c r="R295" s="112"/>
      <c r="S295" s="112"/>
      <c r="T295" s="112"/>
      <c r="U295" s="112"/>
      <c r="V295" s="112"/>
      <c r="W295" s="112"/>
      <c r="X295" s="112"/>
      <c r="Y295" s="112"/>
      <c r="Z295" s="112"/>
      <c r="AA295" s="112"/>
      <c r="AB295" s="112"/>
      <c r="AC295" s="112"/>
      <c r="AD295" s="112"/>
      <c r="AE295" s="112"/>
      <c r="AF295" s="112"/>
      <c r="AG295" s="112"/>
      <c r="AH295" s="112"/>
      <c r="AI295" s="112"/>
      <c r="AJ295" s="112"/>
    </row>
    <row r="296" spans="7:36" x14ac:dyDescent="0.35">
      <c r="G296" s="106"/>
      <c r="H296" s="106"/>
      <c r="I296" s="112"/>
      <c r="J296" s="112"/>
      <c r="K296" s="112"/>
      <c r="L296" s="112"/>
      <c r="M296" s="112"/>
      <c r="N296" s="112"/>
      <c r="O296" s="112"/>
      <c r="P296" s="112"/>
      <c r="Q296" s="112"/>
      <c r="R296" s="112"/>
      <c r="S296" s="112"/>
      <c r="T296" s="112"/>
      <c r="U296" s="112"/>
      <c r="V296" s="112"/>
      <c r="W296" s="112"/>
      <c r="X296" s="112"/>
      <c r="Y296" s="112"/>
      <c r="Z296" s="112"/>
      <c r="AA296" s="112"/>
      <c r="AB296" s="112"/>
      <c r="AC296" s="112"/>
      <c r="AD296" s="112"/>
      <c r="AE296" s="112"/>
      <c r="AF296" s="112"/>
      <c r="AG296" s="112"/>
      <c r="AH296" s="112"/>
      <c r="AI296" s="112"/>
      <c r="AJ296" s="112"/>
    </row>
    <row r="297" spans="7:36" x14ac:dyDescent="0.35">
      <c r="G297" s="106"/>
      <c r="H297" s="106"/>
      <c r="I297" s="112"/>
      <c r="J297" s="112"/>
      <c r="K297" s="112"/>
      <c r="L297" s="112"/>
      <c r="M297" s="112"/>
      <c r="N297" s="112"/>
      <c r="O297" s="112"/>
      <c r="P297" s="112"/>
      <c r="Q297" s="112"/>
      <c r="R297" s="112"/>
      <c r="S297" s="112"/>
      <c r="T297" s="112"/>
      <c r="U297" s="112"/>
      <c r="V297" s="112"/>
      <c r="W297" s="112"/>
      <c r="X297" s="112"/>
      <c r="Y297" s="112"/>
      <c r="Z297" s="112"/>
      <c r="AA297" s="112"/>
      <c r="AB297" s="112"/>
      <c r="AC297" s="112"/>
      <c r="AD297" s="112"/>
      <c r="AE297" s="112"/>
      <c r="AF297" s="112"/>
      <c r="AG297" s="112"/>
      <c r="AH297" s="112"/>
      <c r="AI297" s="112"/>
      <c r="AJ297" s="112"/>
    </row>
    <row r="298" spans="7:36" x14ac:dyDescent="0.35">
      <c r="G298" s="106"/>
      <c r="H298" s="106"/>
      <c r="I298" s="112"/>
      <c r="J298" s="112"/>
      <c r="K298" s="112"/>
      <c r="L298" s="112"/>
      <c r="M298" s="112"/>
      <c r="N298" s="112"/>
      <c r="O298" s="112"/>
      <c r="P298" s="112"/>
      <c r="Q298" s="112"/>
      <c r="R298" s="112"/>
      <c r="S298" s="112"/>
      <c r="T298" s="112"/>
      <c r="U298" s="112"/>
      <c r="V298" s="112"/>
      <c r="W298" s="112"/>
      <c r="X298" s="112"/>
      <c r="Y298" s="112"/>
      <c r="Z298" s="112"/>
      <c r="AA298" s="112"/>
      <c r="AB298" s="112"/>
      <c r="AC298" s="112"/>
      <c r="AD298" s="112"/>
      <c r="AE298" s="112"/>
      <c r="AF298" s="112"/>
      <c r="AG298" s="112"/>
      <c r="AH298" s="112"/>
      <c r="AI298" s="112"/>
      <c r="AJ298" s="112"/>
    </row>
    <row r="299" spans="7:36" x14ac:dyDescent="0.35">
      <c r="G299" s="106"/>
      <c r="H299" s="106"/>
      <c r="I299" s="112"/>
      <c r="J299" s="112"/>
      <c r="K299" s="112"/>
      <c r="L299" s="112"/>
      <c r="M299" s="112"/>
      <c r="N299" s="112"/>
      <c r="O299" s="112"/>
      <c r="P299" s="112"/>
      <c r="Q299" s="112"/>
      <c r="R299" s="112"/>
      <c r="S299" s="112"/>
      <c r="T299" s="112"/>
      <c r="U299" s="112"/>
      <c r="V299" s="112"/>
      <c r="W299" s="112"/>
      <c r="X299" s="112"/>
      <c r="Y299" s="112"/>
      <c r="Z299" s="112"/>
      <c r="AA299" s="112"/>
      <c r="AB299" s="112"/>
      <c r="AC299" s="112"/>
      <c r="AD299" s="112"/>
      <c r="AE299" s="112"/>
      <c r="AF299" s="112"/>
      <c r="AG299" s="112"/>
      <c r="AH299" s="112"/>
      <c r="AI299" s="112"/>
      <c r="AJ299" s="112"/>
    </row>
    <row r="300" spans="7:36" x14ac:dyDescent="0.35">
      <c r="G300" s="106"/>
      <c r="H300" s="106"/>
      <c r="I300" s="112"/>
      <c r="J300" s="112"/>
      <c r="K300" s="112"/>
      <c r="L300" s="112"/>
      <c r="M300" s="112"/>
      <c r="N300" s="112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  <c r="Y300" s="112"/>
      <c r="Z300" s="112"/>
      <c r="AA300" s="112"/>
      <c r="AB300" s="112"/>
      <c r="AC300" s="112"/>
      <c r="AD300" s="112"/>
      <c r="AE300" s="112"/>
      <c r="AF300" s="112"/>
      <c r="AG300" s="112"/>
      <c r="AH300" s="112"/>
      <c r="AI300" s="112"/>
      <c r="AJ300" s="112"/>
    </row>
    <row r="301" spans="7:36" x14ac:dyDescent="0.35">
      <c r="G301" s="106"/>
      <c r="H301" s="106"/>
      <c r="I301" s="112"/>
      <c r="J301" s="112"/>
      <c r="K301" s="112"/>
      <c r="L301" s="112"/>
      <c r="M301" s="112"/>
      <c r="N301" s="112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  <c r="Y301" s="112"/>
      <c r="Z301" s="112"/>
      <c r="AA301" s="112"/>
      <c r="AB301" s="112"/>
      <c r="AC301" s="112"/>
      <c r="AD301" s="112"/>
      <c r="AE301" s="112"/>
      <c r="AF301" s="112"/>
      <c r="AG301" s="112"/>
      <c r="AH301" s="112"/>
      <c r="AI301" s="112"/>
      <c r="AJ301" s="112"/>
    </row>
    <row r="302" spans="7:36" x14ac:dyDescent="0.35">
      <c r="G302" s="106"/>
      <c r="H302" s="106"/>
      <c r="I302" s="112"/>
      <c r="J302" s="112"/>
      <c r="K302" s="112"/>
      <c r="L302" s="112"/>
      <c r="M302" s="112"/>
      <c r="N302" s="112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112"/>
      <c r="Z302" s="112"/>
      <c r="AA302" s="112"/>
      <c r="AB302" s="112"/>
      <c r="AC302" s="112"/>
      <c r="AD302" s="112"/>
      <c r="AE302" s="112"/>
      <c r="AF302" s="112"/>
      <c r="AG302" s="112"/>
      <c r="AH302" s="112"/>
      <c r="AI302" s="112"/>
      <c r="AJ302" s="112"/>
    </row>
    <row r="303" spans="7:36" x14ac:dyDescent="0.35">
      <c r="G303" s="106"/>
      <c r="H303" s="106"/>
      <c r="I303" s="112"/>
      <c r="J303" s="112"/>
      <c r="K303" s="112"/>
      <c r="L303" s="112"/>
      <c r="M303" s="112"/>
      <c r="N303" s="112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  <c r="Y303" s="112"/>
      <c r="Z303" s="112"/>
      <c r="AA303" s="112"/>
      <c r="AB303" s="112"/>
      <c r="AC303" s="112"/>
      <c r="AD303" s="112"/>
      <c r="AE303" s="112"/>
      <c r="AF303" s="112"/>
      <c r="AG303" s="112"/>
      <c r="AH303" s="112"/>
      <c r="AI303" s="112"/>
      <c r="AJ303" s="112"/>
    </row>
    <row r="304" spans="7:36" x14ac:dyDescent="0.35">
      <c r="G304" s="106"/>
      <c r="H304" s="106"/>
      <c r="I304" s="112"/>
      <c r="J304" s="112"/>
      <c r="K304" s="112"/>
      <c r="L304" s="112"/>
      <c r="M304" s="112"/>
      <c r="N304" s="112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112"/>
      <c r="Z304" s="112"/>
      <c r="AA304" s="112"/>
      <c r="AB304" s="112"/>
      <c r="AC304" s="112"/>
      <c r="AD304" s="112"/>
      <c r="AE304" s="112"/>
      <c r="AF304" s="112"/>
      <c r="AG304" s="112"/>
      <c r="AH304" s="112"/>
      <c r="AI304" s="112"/>
      <c r="AJ304" s="112"/>
    </row>
    <row r="305" spans="7:36" x14ac:dyDescent="0.35">
      <c r="G305" s="106"/>
      <c r="H305" s="106"/>
      <c r="I305" s="112"/>
      <c r="J305" s="112"/>
      <c r="K305" s="112"/>
      <c r="L305" s="112"/>
      <c r="M305" s="112"/>
      <c r="N305" s="112"/>
      <c r="O305" s="112"/>
      <c r="P305" s="112"/>
      <c r="Q305" s="112"/>
      <c r="R305" s="112"/>
      <c r="S305" s="112"/>
      <c r="T305" s="112"/>
      <c r="U305" s="112"/>
      <c r="V305" s="112"/>
      <c r="W305" s="112"/>
      <c r="X305" s="112"/>
      <c r="Y305" s="112"/>
      <c r="Z305" s="112"/>
      <c r="AA305" s="112"/>
      <c r="AB305" s="112"/>
      <c r="AC305" s="112"/>
      <c r="AD305" s="112"/>
      <c r="AE305" s="112"/>
      <c r="AF305" s="112"/>
      <c r="AG305" s="112"/>
      <c r="AH305" s="112"/>
      <c r="AI305" s="112"/>
      <c r="AJ305" s="112"/>
    </row>
    <row r="306" spans="7:36" x14ac:dyDescent="0.35">
      <c r="G306" s="106"/>
      <c r="H306" s="106"/>
      <c r="I306" s="112"/>
      <c r="J306" s="112"/>
      <c r="K306" s="112"/>
      <c r="L306" s="112"/>
      <c r="M306" s="112"/>
      <c r="N306" s="112"/>
      <c r="O306" s="112"/>
      <c r="P306" s="112"/>
      <c r="Q306" s="112"/>
      <c r="R306" s="112"/>
      <c r="S306" s="112"/>
      <c r="T306" s="112"/>
      <c r="U306" s="112"/>
      <c r="V306" s="112"/>
      <c r="W306" s="112"/>
      <c r="X306" s="112"/>
      <c r="Y306" s="112"/>
      <c r="Z306" s="112"/>
      <c r="AA306" s="112"/>
      <c r="AB306" s="112"/>
      <c r="AC306" s="112"/>
      <c r="AD306" s="112"/>
      <c r="AE306" s="112"/>
      <c r="AF306" s="112"/>
      <c r="AG306" s="112"/>
      <c r="AH306" s="112"/>
      <c r="AI306" s="112"/>
      <c r="AJ306" s="112"/>
    </row>
    <row r="307" spans="7:36" x14ac:dyDescent="0.35">
      <c r="G307" s="106"/>
      <c r="H307" s="106"/>
      <c r="I307" s="112"/>
      <c r="J307" s="112"/>
      <c r="K307" s="112"/>
      <c r="L307" s="112"/>
      <c r="M307" s="112"/>
      <c r="N307" s="112"/>
      <c r="O307" s="112"/>
      <c r="P307" s="112"/>
      <c r="Q307" s="112"/>
      <c r="R307" s="112"/>
      <c r="S307" s="112"/>
      <c r="T307" s="112"/>
      <c r="U307" s="112"/>
      <c r="V307" s="112"/>
      <c r="W307" s="112"/>
      <c r="X307" s="112"/>
      <c r="Y307" s="112"/>
      <c r="Z307" s="112"/>
      <c r="AA307" s="112"/>
      <c r="AB307" s="112"/>
      <c r="AC307" s="112"/>
      <c r="AD307" s="112"/>
      <c r="AE307" s="112"/>
      <c r="AF307" s="112"/>
      <c r="AG307" s="112"/>
      <c r="AH307" s="112"/>
      <c r="AI307" s="112"/>
      <c r="AJ307" s="112"/>
    </row>
    <row r="308" spans="7:36" x14ac:dyDescent="0.35">
      <c r="G308" s="106"/>
      <c r="H308" s="106"/>
      <c r="I308" s="112"/>
      <c r="J308" s="112"/>
      <c r="K308" s="112"/>
      <c r="L308" s="112"/>
      <c r="M308" s="112"/>
      <c r="N308" s="112"/>
      <c r="O308" s="112"/>
      <c r="P308" s="112"/>
      <c r="Q308" s="112"/>
      <c r="R308" s="112"/>
      <c r="S308" s="112"/>
      <c r="T308" s="112"/>
      <c r="U308" s="112"/>
      <c r="V308" s="112"/>
      <c r="W308" s="112"/>
      <c r="X308" s="112"/>
      <c r="Y308" s="112"/>
      <c r="Z308" s="112"/>
      <c r="AA308" s="112"/>
      <c r="AB308" s="112"/>
      <c r="AC308" s="112"/>
      <c r="AD308" s="112"/>
      <c r="AE308" s="112"/>
      <c r="AF308" s="112"/>
      <c r="AG308" s="112"/>
      <c r="AH308" s="112"/>
      <c r="AI308" s="112"/>
      <c r="AJ308" s="112"/>
    </row>
    <row r="309" spans="7:36" x14ac:dyDescent="0.35">
      <c r="G309" s="106"/>
      <c r="H309" s="106"/>
      <c r="I309" s="112"/>
      <c r="J309" s="112"/>
      <c r="K309" s="112"/>
      <c r="L309" s="112"/>
      <c r="M309" s="112"/>
      <c r="N309" s="112"/>
      <c r="O309" s="112"/>
      <c r="P309" s="112"/>
      <c r="Q309" s="112"/>
      <c r="R309" s="112"/>
      <c r="S309" s="112"/>
      <c r="T309" s="112"/>
      <c r="U309" s="112"/>
      <c r="V309" s="112"/>
      <c r="W309" s="112"/>
      <c r="X309" s="112"/>
      <c r="Y309" s="112"/>
      <c r="Z309" s="112"/>
      <c r="AA309" s="112"/>
      <c r="AB309" s="112"/>
      <c r="AC309" s="112"/>
      <c r="AD309" s="112"/>
      <c r="AE309" s="112"/>
      <c r="AF309" s="112"/>
      <c r="AG309" s="112"/>
      <c r="AH309" s="112"/>
      <c r="AI309" s="112"/>
      <c r="AJ309" s="112"/>
    </row>
    <row r="310" spans="7:36" x14ac:dyDescent="0.35">
      <c r="G310" s="106"/>
      <c r="H310" s="106"/>
      <c r="I310" s="112"/>
      <c r="J310" s="112"/>
      <c r="K310" s="112"/>
      <c r="L310" s="112"/>
      <c r="M310" s="112"/>
      <c r="N310" s="112"/>
      <c r="O310" s="112"/>
      <c r="P310" s="112"/>
      <c r="Q310" s="112"/>
      <c r="R310" s="112"/>
      <c r="S310" s="112"/>
      <c r="T310" s="112"/>
      <c r="U310" s="112"/>
      <c r="V310" s="112"/>
      <c r="W310" s="112"/>
      <c r="X310" s="112"/>
      <c r="Y310" s="112"/>
      <c r="Z310" s="112"/>
      <c r="AA310" s="112"/>
      <c r="AB310" s="112"/>
      <c r="AC310" s="112"/>
      <c r="AD310" s="112"/>
      <c r="AE310" s="112"/>
      <c r="AF310" s="112"/>
      <c r="AG310" s="112"/>
      <c r="AH310" s="112"/>
      <c r="AI310" s="112"/>
      <c r="AJ310" s="112"/>
    </row>
    <row r="311" spans="7:36" x14ac:dyDescent="0.35">
      <c r="G311" s="106"/>
      <c r="H311" s="106"/>
      <c r="I311" s="112"/>
      <c r="J311" s="112"/>
      <c r="K311" s="112"/>
      <c r="L311" s="112"/>
      <c r="M311" s="112"/>
      <c r="N311" s="112"/>
      <c r="O311" s="112"/>
      <c r="P311" s="112"/>
      <c r="Q311" s="112"/>
      <c r="R311" s="112"/>
      <c r="S311" s="112"/>
      <c r="T311" s="112"/>
      <c r="U311" s="112"/>
      <c r="V311" s="112"/>
      <c r="W311" s="112"/>
      <c r="X311" s="112"/>
      <c r="Y311" s="112"/>
      <c r="Z311" s="112"/>
      <c r="AA311" s="112"/>
      <c r="AB311" s="112"/>
      <c r="AC311" s="112"/>
      <c r="AD311" s="112"/>
      <c r="AE311" s="112"/>
      <c r="AF311" s="112"/>
      <c r="AG311" s="112"/>
      <c r="AH311" s="112"/>
      <c r="AI311" s="112"/>
      <c r="AJ311" s="112"/>
    </row>
    <row r="312" spans="7:36" x14ac:dyDescent="0.35">
      <c r="G312" s="106"/>
      <c r="H312" s="106"/>
      <c r="I312" s="112"/>
      <c r="J312" s="112"/>
      <c r="K312" s="112"/>
      <c r="L312" s="112"/>
      <c r="M312" s="112"/>
      <c r="N312" s="112"/>
      <c r="O312" s="112"/>
      <c r="P312" s="112"/>
      <c r="Q312" s="112"/>
      <c r="R312" s="112"/>
      <c r="S312" s="112"/>
      <c r="T312" s="112"/>
      <c r="U312" s="112"/>
      <c r="V312" s="112"/>
      <c r="W312" s="112"/>
      <c r="X312" s="112"/>
      <c r="Y312" s="112"/>
      <c r="Z312" s="112"/>
      <c r="AA312" s="112"/>
      <c r="AB312" s="112"/>
      <c r="AC312" s="112"/>
      <c r="AD312" s="112"/>
      <c r="AE312" s="112"/>
      <c r="AF312" s="112"/>
      <c r="AG312" s="112"/>
      <c r="AH312" s="112"/>
      <c r="AI312" s="112"/>
      <c r="AJ312" s="112"/>
    </row>
    <row r="313" spans="7:36" x14ac:dyDescent="0.35">
      <c r="G313" s="106"/>
      <c r="H313" s="106"/>
      <c r="I313" s="112"/>
      <c r="J313" s="112"/>
      <c r="K313" s="112"/>
      <c r="L313" s="112"/>
      <c r="M313" s="112"/>
      <c r="N313" s="112"/>
      <c r="O313" s="112"/>
      <c r="P313" s="112"/>
      <c r="Q313" s="112"/>
      <c r="R313" s="112"/>
      <c r="S313" s="112"/>
      <c r="T313" s="112"/>
      <c r="U313" s="112"/>
      <c r="V313" s="112"/>
      <c r="W313" s="112"/>
      <c r="X313" s="112"/>
      <c r="Y313" s="112"/>
      <c r="Z313" s="112"/>
      <c r="AA313" s="112"/>
      <c r="AB313" s="112"/>
      <c r="AC313" s="112"/>
      <c r="AD313" s="112"/>
      <c r="AE313" s="112"/>
      <c r="AF313" s="112"/>
      <c r="AG313" s="112"/>
      <c r="AH313" s="112"/>
      <c r="AI313" s="112"/>
      <c r="AJ313" s="112"/>
    </row>
    <row r="314" spans="7:36" x14ac:dyDescent="0.35">
      <c r="G314" s="106"/>
      <c r="H314" s="106"/>
      <c r="I314" s="112"/>
      <c r="J314" s="112"/>
      <c r="K314" s="112"/>
      <c r="L314" s="112"/>
      <c r="M314" s="112"/>
      <c r="N314" s="112"/>
      <c r="O314" s="112"/>
      <c r="P314" s="112"/>
      <c r="Q314" s="112"/>
      <c r="R314" s="112"/>
      <c r="S314" s="112"/>
      <c r="T314" s="112"/>
      <c r="U314" s="112"/>
      <c r="V314" s="112"/>
      <c r="W314" s="112"/>
      <c r="X314" s="112"/>
      <c r="Y314" s="112"/>
      <c r="Z314" s="112"/>
      <c r="AA314" s="112"/>
      <c r="AB314" s="112"/>
      <c r="AC314" s="112"/>
      <c r="AD314" s="112"/>
      <c r="AE314" s="112"/>
      <c r="AF314" s="112"/>
      <c r="AG314" s="112"/>
      <c r="AH314" s="112"/>
      <c r="AI314" s="112"/>
      <c r="AJ314" s="112"/>
    </row>
    <row r="315" spans="7:36" x14ac:dyDescent="0.35">
      <c r="G315" s="106"/>
      <c r="H315" s="106"/>
      <c r="I315" s="112"/>
      <c r="J315" s="112"/>
      <c r="K315" s="112"/>
      <c r="L315" s="112"/>
      <c r="M315" s="112"/>
      <c r="N315" s="112"/>
      <c r="O315" s="112"/>
      <c r="P315" s="112"/>
      <c r="Q315" s="112"/>
      <c r="R315" s="112"/>
      <c r="S315" s="112"/>
      <c r="T315" s="112"/>
      <c r="U315" s="112"/>
      <c r="V315" s="112"/>
      <c r="W315" s="112"/>
      <c r="X315" s="112"/>
      <c r="Y315" s="112"/>
      <c r="Z315" s="112"/>
      <c r="AA315" s="112"/>
      <c r="AB315" s="112"/>
      <c r="AC315" s="112"/>
      <c r="AD315" s="112"/>
      <c r="AE315" s="112"/>
      <c r="AF315" s="112"/>
      <c r="AG315" s="112"/>
      <c r="AH315" s="112"/>
      <c r="AI315" s="112"/>
      <c r="AJ315" s="112"/>
    </row>
    <row r="316" spans="7:36" x14ac:dyDescent="0.35">
      <c r="G316" s="106"/>
      <c r="H316" s="106"/>
      <c r="I316" s="112"/>
      <c r="J316" s="112"/>
      <c r="K316" s="112"/>
      <c r="L316" s="112"/>
      <c r="M316" s="112"/>
      <c r="N316" s="112"/>
      <c r="O316" s="112"/>
      <c r="P316" s="112"/>
      <c r="Q316" s="112"/>
      <c r="R316" s="112"/>
      <c r="S316" s="112"/>
      <c r="T316" s="112"/>
      <c r="U316" s="112"/>
      <c r="V316" s="112"/>
      <c r="W316" s="112"/>
      <c r="X316" s="112"/>
      <c r="Y316" s="112"/>
      <c r="Z316" s="112"/>
      <c r="AA316" s="112"/>
      <c r="AB316" s="112"/>
      <c r="AC316" s="112"/>
      <c r="AD316" s="112"/>
      <c r="AE316" s="112"/>
      <c r="AF316" s="112"/>
      <c r="AG316" s="112"/>
      <c r="AH316" s="112"/>
      <c r="AI316" s="112"/>
      <c r="AJ316" s="112"/>
    </row>
    <row r="317" spans="7:36" x14ac:dyDescent="0.35">
      <c r="G317" s="106"/>
      <c r="H317" s="106"/>
      <c r="I317" s="112"/>
      <c r="J317" s="112"/>
      <c r="K317" s="112"/>
      <c r="L317" s="112"/>
      <c r="M317" s="112"/>
      <c r="N317" s="112"/>
      <c r="O317" s="112"/>
      <c r="P317" s="112"/>
      <c r="Q317" s="112"/>
      <c r="R317" s="112"/>
      <c r="S317" s="112"/>
      <c r="T317" s="112"/>
      <c r="U317" s="112"/>
      <c r="V317" s="112"/>
      <c r="W317" s="112"/>
      <c r="X317" s="112"/>
      <c r="Y317" s="112"/>
      <c r="Z317" s="112"/>
      <c r="AA317" s="112"/>
      <c r="AB317" s="112"/>
      <c r="AC317" s="112"/>
      <c r="AD317" s="112"/>
      <c r="AE317" s="112"/>
      <c r="AF317" s="112"/>
      <c r="AG317" s="112"/>
      <c r="AH317" s="112"/>
      <c r="AI317" s="112"/>
      <c r="AJ317" s="112"/>
    </row>
    <row r="318" spans="7:36" x14ac:dyDescent="0.35">
      <c r="G318" s="106"/>
      <c r="H318" s="106"/>
      <c r="I318" s="112"/>
      <c r="J318" s="112"/>
      <c r="K318" s="112"/>
      <c r="L318" s="112"/>
      <c r="M318" s="112"/>
      <c r="N318" s="112"/>
      <c r="O318" s="112"/>
      <c r="P318" s="112"/>
      <c r="Q318" s="112"/>
      <c r="R318" s="112"/>
      <c r="S318" s="112"/>
      <c r="T318" s="112"/>
      <c r="U318" s="112"/>
      <c r="V318" s="112"/>
      <c r="W318" s="112"/>
      <c r="X318" s="112"/>
      <c r="Y318" s="112"/>
      <c r="Z318" s="112"/>
      <c r="AA318" s="112"/>
      <c r="AB318" s="112"/>
      <c r="AC318" s="112"/>
      <c r="AD318" s="112"/>
      <c r="AE318" s="112"/>
      <c r="AF318" s="112"/>
      <c r="AG318" s="112"/>
      <c r="AH318" s="112"/>
      <c r="AI318" s="112"/>
      <c r="AJ318" s="112"/>
    </row>
    <row r="319" spans="7:36" x14ac:dyDescent="0.35">
      <c r="G319" s="106"/>
      <c r="H319" s="106"/>
      <c r="I319" s="112"/>
      <c r="J319" s="112"/>
      <c r="K319" s="112"/>
      <c r="L319" s="112"/>
      <c r="M319" s="112"/>
      <c r="N319" s="112"/>
      <c r="O319" s="112"/>
      <c r="P319" s="112"/>
      <c r="Q319" s="112"/>
      <c r="R319" s="112"/>
      <c r="S319" s="112"/>
      <c r="T319" s="112"/>
      <c r="U319" s="112"/>
      <c r="V319" s="112"/>
      <c r="W319" s="112"/>
      <c r="X319" s="112"/>
      <c r="Y319" s="112"/>
      <c r="Z319" s="112"/>
      <c r="AA319" s="112"/>
      <c r="AB319" s="112"/>
      <c r="AC319" s="112"/>
      <c r="AD319" s="112"/>
      <c r="AE319" s="112"/>
      <c r="AF319" s="112"/>
      <c r="AG319" s="112"/>
      <c r="AH319" s="112"/>
      <c r="AI319" s="112"/>
      <c r="AJ319" s="112"/>
    </row>
    <row r="320" spans="7:36" x14ac:dyDescent="0.35">
      <c r="G320" s="106"/>
      <c r="H320" s="106"/>
      <c r="I320" s="112"/>
      <c r="J320" s="112"/>
      <c r="K320" s="112"/>
      <c r="L320" s="112"/>
      <c r="M320" s="112"/>
      <c r="N320" s="112"/>
      <c r="O320" s="112"/>
      <c r="P320" s="112"/>
      <c r="Q320" s="112"/>
      <c r="R320" s="112"/>
      <c r="S320" s="112"/>
      <c r="T320" s="112"/>
      <c r="U320" s="112"/>
      <c r="V320" s="112"/>
      <c r="W320" s="112"/>
      <c r="X320" s="112"/>
      <c r="Y320" s="112"/>
      <c r="Z320" s="112"/>
      <c r="AA320" s="112"/>
      <c r="AB320" s="112"/>
      <c r="AC320" s="112"/>
      <c r="AD320" s="112"/>
      <c r="AE320" s="112"/>
      <c r="AF320" s="112"/>
      <c r="AG320" s="112"/>
      <c r="AH320" s="112"/>
      <c r="AI320" s="112"/>
      <c r="AJ320" s="112"/>
    </row>
    <row r="321" spans="7:36" x14ac:dyDescent="0.35">
      <c r="G321" s="106"/>
      <c r="H321" s="106"/>
      <c r="I321" s="112"/>
      <c r="J321" s="112"/>
      <c r="K321" s="112"/>
      <c r="L321" s="112"/>
      <c r="M321" s="112"/>
      <c r="N321" s="112"/>
      <c r="O321" s="112"/>
      <c r="P321" s="112"/>
      <c r="Q321" s="112"/>
      <c r="R321" s="112"/>
      <c r="S321" s="112"/>
      <c r="T321" s="112"/>
      <c r="U321" s="112"/>
      <c r="V321" s="112"/>
      <c r="W321" s="112"/>
      <c r="X321" s="112"/>
      <c r="Y321" s="112"/>
      <c r="Z321" s="112"/>
      <c r="AA321" s="112"/>
      <c r="AB321" s="112"/>
      <c r="AC321" s="112"/>
      <c r="AD321" s="112"/>
      <c r="AE321" s="112"/>
      <c r="AF321" s="112"/>
      <c r="AG321" s="112"/>
      <c r="AH321" s="112"/>
      <c r="AI321" s="112"/>
      <c r="AJ321" s="112"/>
    </row>
    <row r="322" spans="7:36" x14ac:dyDescent="0.35">
      <c r="G322" s="106"/>
      <c r="H322" s="106"/>
      <c r="I322" s="112"/>
      <c r="J322" s="112"/>
      <c r="K322" s="112"/>
      <c r="L322" s="112"/>
      <c r="M322" s="112"/>
      <c r="N322" s="112"/>
      <c r="O322" s="112"/>
      <c r="P322" s="112"/>
      <c r="Q322" s="112"/>
      <c r="R322" s="112"/>
      <c r="S322" s="112"/>
      <c r="T322" s="112"/>
      <c r="U322" s="112"/>
      <c r="V322" s="112"/>
      <c r="W322" s="112"/>
      <c r="X322" s="112"/>
      <c r="Y322" s="112"/>
      <c r="Z322" s="112"/>
      <c r="AA322" s="112"/>
      <c r="AB322" s="112"/>
      <c r="AC322" s="112"/>
      <c r="AD322" s="112"/>
      <c r="AE322" s="112"/>
      <c r="AF322" s="112"/>
      <c r="AG322" s="112"/>
      <c r="AH322" s="112"/>
      <c r="AI322" s="112"/>
      <c r="AJ322" s="112"/>
    </row>
    <row r="323" spans="7:36" x14ac:dyDescent="0.35">
      <c r="G323" s="106"/>
      <c r="H323" s="106"/>
      <c r="I323" s="112"/>
      <c r="J323" s="112"/>
      <c r="K323" s="112"/>
      <c r="L323" s="112"/>
      <c r="M323" s="112"/>
      <c r="N323" s="112"/>
      <c r="O323" s="112"/>
      <c r="P323" s="112"/>
      <c r="Q323" s="112"/>
      <c r="R323" s="112"/>
      <c r="S323" s="112"/>
      <c r="T323" s="112"/>
      <c r="U323" s="112"/>
      <c r="V323" s="112"/>
      <c r="W323" s="112"/>
      <c r="X323" s="112"/>
      <c r="Y323" s="112"/>
      <c r="Z323" s="112"/>
      <c r="AA323" s="112"/>
      <c r="AB323" s="112"/>
      <c r="AC323" s="112"/>
      <c r="AD323" s="112"/>
      <c r="AE323" s="112"/>
      <c r="AF323" s="112"/>
      <c r="AG323" s="112"/>
      <c r="AH323" s="112"/>
      <c r="AI323" s="112"/>
      <c r="AJ323" s="112"/>
    </row>
    <row r="324" spans="7:36" x14ac:dyDescent="0.35">
      <c r="G324" s="106"/>
      <c r="H324" s="106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  <c r="Z324" s="112"/>
      <c r="AA324" s="112"/>
      <c r="AB324" s="112"/>
      <c r="AC324" s="112"/>
      <c r="AD324" s="112"/>
      <c r="AE324" s="112"/>
      <c r="AF324" s="112"/>
      <c r="AG324" s="112"/>
      <c r="AH324" s="112"/>
      <c r="AI324" s="112"/>
      <c r="AJ324" s="112"/>
    </row>
    <row r="325" spans="7:36" x14ac:dyDescent="0.35">
      <c r="G325" s="106"/>
      <c r="H325" s="106"/>
      <c r="I325" s="112"/>
      <c r="J325" s="112"/>
      <c r="K325" s="112"/>
      <c r="L325" s="112"/>
      <c r="M325" s="112"/>
      <c r="N325" s="112"/>
      <c r="O325" s="112"/>
      <c r="P325" s="112"/>
      <c r="Q325" s="112"/>
      <c r="R325" s="112"/>
      <c r="S325" s="112"/>
      <c r="T325" s="112"/>
      <c r="U325" s="112"/>
      <c r="V325" s="112"/>
      <c r="W325" s="112"/>
      <c r="X325" s="112"/>
      <c r="Y325" s="112"/>
      <c r="Z325" s="112"/>
      <c r="AA325" s="112"/>
      <c r="AB325" s="112"/>
      <c r="AC325" s="112"/>
      <c r="AD325" s="112"/>
      <c r="AE325" s="112"/>
      <c r="AF325" s="112"/>
      <c r="AG325" s="112"/>
      <c r="AH325" s="112"/>
      <c r="AI325" s="112"/>
      <c r="AJ325" s="112"/>
    </row>
    <row r="326" spans="7:36" x14ac:dyDescent="0.35">
      <c r="G326" s="106"/>
      <c r="H326" s="106"/>
      <c r="I326" s="112"/>
      <c r="J326" s="112"/>
      <c r="K326" s="112"/>
      <c r="L326" s="112"/>
      <c r="M326" s="112"/>
      <c r="N326" s="112"/>
      <c r="O326" s="112"/>
      <c r="P326" s="112"/>
      <c r="Q326" s="112"/>
      <c r="R326" s="112"/>
      <c r="S326" s="112"/>
      <c r="T326" s="112"/>
      <c r="U326" s="112"/>
      <c r="V326" s="112"/>
      <c r="W326" s="112"/>
      <c r="X326" s="112"/>
      <c r="Y326" s="112"/>
      <c r="Z326" s="112"/>
      <c r="AA326" s="112"/>
      <c r="AB326" s="112"/>
      <c r="AC326" s="112"/>
      <c r="AD326" s="112"/>
      <c r="AE326" s="112"/>
      <c r="AF326" s="112"/>
      <c r="AG326" s="112"/>
      <c r="AH326" s="112"/>
      <c r="AI326" s="112"/>
      <c r="AJ326" s="112"/>
    </row>
    <row r="327" spans="7:36" x14ac:dyDescent="0.35">
      <c r="G327" s="106"/>
      <c r="H327" s="106"/>
      <c r="I327" s="112"/>
      <c r="J327" s="112"/>
      <c r="K327" s="112"/>
      <c r="L327" s="112"/>
      <c r="M327" s="112"/>
      <c r="N327" s="112"/>
      <c r="O327" s="112"/>
      <c r="P327" s="112"/>
      <c r="Q327" s="112"/>
      <c r="R327" s="112"/>
      <c r="S327" s="112"/>
      <c r="T327" s="112"/>
      <c r="U327" s="112"/>
      <c r="V327" s="112"/>
      <c r="W327" s="112"/>
      <c r="X327" s="112"/>
      <c r="Y327" s="112"/>
      <c r="Z327" s="112"/>
      <c r="AA327" s="112"/>
      <c r="AB327" s="112"/>
      <c r="AC327" s="112"/>
      <c r="AD327" s="112"/>
      <c r="AE327" s="112"/>
      <c r="AF327" s="112"/>
      <c r="AG327" s="112"/>
      <c r="AH327" s="112"/>
      <c r="AI327" s="112"/>
      <c r="AJ327" s="112"/>
    </row>
    <row r="328" spans="7:36" x14ac:dyDescent="0.35">
      <c r="G328" s="106"/>
      <c r="H328" s="106"/>
      <c r="I328" s="112"/>
      <c r="J328" s="112"/>
      <c r="K328" s="112"/>
      <c r="L328" s="112"/>
      <c r="M328" s="112"/>
      <c r="N328" s="112"/>
      <c r="O328" s="112"/>
      <c r="P328" s="112"/>
      <c r="Q328" s="112"/>
      <c r="R328" s="112"/>
      <c r="S328" s="112"/>
      <c r="T328" s="112"/>
      <c r="U328" s="112"/>
      <c r="V328" s="112"/>
      <c r="W328" s="112"/>
      <c r="X328" s="112"/>
      <c r="Y328" s="112"/>
      <c r="Z328" s="112"/>
      <c r="AA328" s="112"/>
      <c r="AB328" s="112"/>
      <c r="AC328" s="112"/>
      <c r="AD328" s="112"/>
      <c r="AE328" s="112"/>
      <c r="AF328" s="112"/>
      <c r="AG328" s="112"/>
      <c r="AH328" s="112"/>
      <c r="AI328" s="112"/>
      <c r="AJ328" s="112"/>
    </row>
    <row r="329" spans="7:36" x14ac:dyDescent="0.35">
      <c r="G329" s="106"/>
      <c r="H329" s="106"/>
      <c r="I329" s="112"/>
      <c r="J329" s="112"/>
      <c r="K329" s="112"/>
      <c r="L329" s="112"/>
      <c r="M329" s="112"/>
      <c r="N329" s="112"/>
      <c r="O329" s="112"/>
      <c r="P329" s="112"/>
      <c r="Q329" s="112"/>
      <c r="R329" s="112"/>
      <c r="S329" s="112"/>
      <c r="T329" s="112"/>
      <c r="U329" s="112"/>
      <c r="V329" s="112"/>
      <c r="W329" s="112"/>
      <c r="X329" s="112"/>
      <c r="Y329" s="112"/>
      <c r="Z329" s="112"/>
      <c r="AA329" s="112"/>
      <c r="AB329" s="112"/>
      <c r="AC329" s="112"/>
      <c r="AD329" s="112"/>
      <c r="AE329" s="112"/>
      <c r="AF329" s="112"/>
      <c r="AG329" s="112"/>
      <c r="AH329" s="112"/>
      <c r="AI329" s="112"/>
      <c r="AJ329" s="112"/>
    </row>
    <row r="330" spans="7:36" x14ac:dyDescent="0.35">
      <c r="G330" s="106"/>
      <c r="H330" s="106"/>
      <c r="I330" s="112"/>
      <c r="J330" s="112"/>
      <c r="K330" s="112"/>
      <c r="L330" s="112"/>
      <c r="M330" s="112"/>
      <c r="N330" s="112"/>
      <c r="O330" s="112"/>
      <c r="P330" s="112"/>
      <c r="Q330" s="112"/>
      <c r="R330" s="112"/>
      <c r="S330" s="112"/>
      <c r="T330" s="112"/>
      <c r="U330" s="112"/>
      <c r="V330" s="112"/>
      <c r="W330" s="112"/>
      <c r="X330" s="112"/>
      <c r="Y330" s="112"/>
      <c r="Z330" s="112"/>
      <c r="AA330" s="112"/>
      <c r="AB330" s="112"/>
      <c r="AC330" s="112"/>
      <c r="AD330" s="112"/>
      <c r="AE330" s="112"/>
      <c r="AF330" s="112"/>
      <c r="AG330" s="112"/>
      <c r="AH330" s="112"/>
      <c r="AI330" s="112"/>
      <c r="AJ330" s="112"/>
    </row>
    <row r="331" spans="7:36" x14ac:dyDescent="0.35">
      <c r="G331" s="106"/>
      <c r="H331" s="106"/>
      <c r="I331" s="112"/>
      <c r="J331" s="112"/>
      <c r="K331" s="112"/>
      <c r="L331" s="112"/>
      <c r="M331" s="112"/>
      <c r="N331" s="112"/>
      <c r="O331" s="112"/>
      <c r="P331" s="112"/>
      <c r="Q331" s="112"/>
      <c r="R331" s="112"/>
      <c r="S331" s="112"/>
      <c r="T331" s="112"/>
      <c r="U331" s="112"/>
      <c r="V331" s="112"/>
      <c r="W331" s="112"/>
      <c r="X331" s="112"/>
      <c r="Y331" s="112"/>
      <c r="Z331" s="112"/>
      <c r="AA331" s="112"/>
      <c r="AB331" s="112"/>
      <c r="AC331" s="112"/>
      <c r="AD331" s="112"/>
      <c r="AE331" s="112"/>
      <c r="AF331" s="112"/>
      <c r="AG331" s="112"/>
      <c r="AH331" s="112"/>
      <c r="AI331" s="112"/>
      <c r="AJ331" s="112"/>
    </row>
    <row r="332" spans="7:36" x14ac:dyDescent="0.35">
      <c r="G332" s="106"/>
      <c r="H332" s="106"/>
      <c r="I332" s="112"/>
      <c r="J332" s="112"/>
      <c r="K332" s="112"/>
      <c r="L332" s="112"/>
      <c r="M332" s="112"/>
      <c r="N332" s="112"/>
      <c r="O332" s="112"/>
      <c r="P332" s="112"/>
      <c r="Q332" s="112"/>
      <c r="R332" s="112"/>
      <c r="S332" s="112"/>
      <c r="T332" s="112"/>
      <c r="U332" s="112"/>
      <c r="V332" s="112"/>
      <c r="W332" s="112"/>
      <c r="X332" s="112"/>
      <c r="Y332" s="112"/>
      <c r="Z332" s="112"/>
      <c r="AA332" s="112"/>
      <c r="AB332" s="112"/>
      <c r="AC332" s="112"/>
      <c r="AD332" s="112"/>
      <c r="AE332" s="112"/>
      <c r="AF332" s="112"/>
      <c r="AG332" s="112"/>
      <c r="AH332" s="112"/>
      <c r="AI332" s="112"/>
      <c r="AJ332" s="112"/>
    </row>
    <row r="333" spans="7:36" x14ac:dyDescent="0.35">
      <c r="G333" s="106"/>
      <c r="H333" s="106"/>
      <c r="I333" s="112"/>
      <c r="J333" s="112"/>
      <c r="K333" s="112"/>
      <c r="L333" s="112"/>
      <c r="M333" s="112"/>
      <c r="N333" s="112"/>
      <c r="O333" s="112"/>
      <c r="P333" s="112"/>
      <c r="Q333" s="112"/>
      <c r="R333" s="112"/>
      <c r="S333" s="112"/>
      <c r="T333" s="112"/>
      <c r="U333" s="112"/>
      <c r="V333" s="112"/>
      <c r="W333" s="112"/>
      <c r="X333" s="112"/>
      <c r="Y333" s="112"/>
      <c r="Z333" s="112"/>
      <c r="AA333" s="112"/>
      <c r="AB333" s="112"/>
      <c r="AC333" s="112"/>
      <c r="AD333" s="112"/>
      <c r="AE333" s="112"/>
      <c r="AF333" s="112"/>
      <c r="AG333" s="112"/>
      <c r="AH333" s="112"/>
      <c r="AI333" s="112"/>
      <c r="AJ333" s="112"/>
    </row>
    <row r="334" spans="7:36" x14ac:dyDescent="0.35">
      <c r="G334" s="106"/>
      <c r="H334" s="106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  <c r="AA334" s="112"/>
      <c r="AB334" s="112"/>
      <c r="AC334" s="112"/>
      <c r="AD334" s="112"/>
      <c r="AE334" s="112"/>
      <c r="AF334" s="112"/>
      <c r="AG334" s="112"/>
      <c r="AH334" s="112"/>
      <c r="AI334" s="112"/>
      <c r="AJ334" s="112"/>
    </row>
    <row r="335" spans="7:36" x14ac:dyDescent="0.35">
      <c r="G335" s="106"/>
      <c r="H335" s="106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  <c r="AA335" s="112"/>
      <c r="AB335" s="112"/>
      <c r="AC335" s="112"/>
      <c r="AD335" s="112"/>
      <c r="AE335" s="112"/>
      <c r="AF335" s="112"/>
      <c r="AG335" s="112"/>
      <c r="AH335" s="112"/>
      <c r="AI335" s="112"/>
      <c r="AJ335" s="112"/>
    </row>
    <row r="336" spans="7:36" x14ac:dyDescent="0.35">
      <c r="G336" s="106"/>
      <c r="H336" s="106"/>
      <c r="I336" s="112"/>
      <c r="J336" s="112"/>
      <c r="K336" s="112"/>
      <c r="L336" s="112"/>
      <c r="M336" s="112"/>
      <c r="N336" s="112"/>
      <c r="O336" s="112"/>
      <c r="P336" s="112"/>
      <c r="Q336" s="112"/>
      <c r="R336" s="112"/>
      <c r="S336" s="112"/>
      <c r="T336" s="112"/>
      <c r="U336" s="112"/>
      <c r="V336" s="112"/>
      <c r="W336" s="112"/>
      <c r="X336" s="112"/>
      <c r="Y336" s="112"/>
      <c r="Z336" s="112"/>
      <c r="AA336" s="112"/>
      <c r="AB336" s="112"/>
      <c r="AC336" s="112"/>
      <c r="AD336" s="112"/>
      <c r="AE336" s="112"/>
      <c r="AF336" s="112"/>
      <c r="AG336" s="112"/>
      <c r="AH336" s="112"/>
      <c r="AI336" s="112"/>
      <c r="AJ336" s="112"/>
    </row>
    <row r="337" spans="7:36" x14ac:dyDescent="0.35">
      <c r="G337" s="106"/>
      <c r="H337" s="106"/>
      <c r="I337" s="112"/>
      <c r="J337" s="112"/>
      <c r="K337" s="112"/>
      <c r="L337" s="112"/>
      <c r="M337" s="112"/>
      <c r="N337" s="112"/>
      <c r="O337" s="112"/>
      <c r="P337" s="112"/>
      <c r="Q337" s="112"/>
      <c r="R337" s="112"/>
      <c r="S337" s="112"/>
      <c r="T337" s="112"/>
      <c r="U337" s="112"/>
      <c r="V337" s="112"/>
      <c r="W337" s="112"/>
      <c r="X337" s="112"/>
      <c r="Y337" s="112"/>
      <c r="Z337" s="112"/>
      <c r="AA337" s="112"/>
      <c r="AB337" s="112"/>
      <c r="AC337" s="112"/>
      <c r="AD337" s="112"/>
      <c r="AE337" s="112"/>
      <c r="AF337" s="112"/>
      <c r="AG337" s="112"/>
      <c r="AH337" s="112"/>
      <c r="AI337" s="112"/>
      <c r="AJ337" s="112"/>
    </row>
    <row r="338" spans="7:36" x14ac:dyDescent="0.35">
      <c r="G338" s="106"/>
      <c r="H338" s="106"/>
      <c r="I338" s="112"/>
      <c r="J338" s="112"/>
      <c r="K338" s="112"/>
      <c r="L338" s="112"/>
      <c r="M338" s="112"/>
      <c r="N338" s="112"/>
      <c r="O338" s="112"/>
      <c r="P338" s="112"/>
      <c r="Q338" s="112"/>
      <c r="R338" s="112"/>
      <c r="S338" s="112"/>
      <c r="T338" s="112"/>
      <c r="U338" s="112"/>
      <c r="V338" s="112"/>
      <c r="W338" s="112"/>
      <c r="X338" s="112"/>
      <c r="Y338" s="112"/>
      <c r="Z338" s="112"/>
      <c r="AA338" s="112"/>
      <c r="AB338" s="112"/>
      <c r="AC338" s="112"/>
      <c r="AD338" s="112"/>
      <c r="AE338" s="112"/>
      <c r="AF338" s="112"/>
      <c r="AG338" s="112"/>
      <c r="AH338" s="112"/>
      <c r="AI338" s="112"/>
      <c r="AJ338" s="112"/>
    </row>
    <row r="339" spans="7:36" x14ac:dyDescent="0.35">
      <c r="G339" s="106"/>
      <c r="H339" s="106"/>
      <c r="I339" s="112"/>
      <c r="J339" s="112"/>
      <c r="K339" s="112"/>
      <c r="L339" s="112"/>
      <c r="M339" s="112"/>
      <c r="N339" s="112"/>
      <c r="O339" s="112"/>
      <c r="P339" s="112"/>
      <c r="Q339" s="112"/>
      <c r="R339" s="112"/>
      <c r="S339" s="112"/>
      <c r="T339" s="112"/>
      <c r="U339" s="112"/>
      <c r="V339" s="112"/>
      <c r="W339" s="112"/>
      <c r="X339" s="112"/>
      <c r="Y339" s="112"/>
      <c r="Z339" s="112"/>
      <c r="AA339" s="112"/>
      <c r="AB339" s="112"/>
      <c r="AC339" s="112"/>
      <c r="AD339" s="112"/>
      <c r="AE339" s="112"/>
      <c r="AF339" s="112"/>
      <c r="AG339" s="112"/>
      <c r="AH339" s="112"/>
      <c r="AI339" s="112"/>
      <c r="AJ339" s="112"/>
    </row>
    <row r="340" spans="7:36" x14ac:dyDescent="0.35">
      <c r="G340" s="106"/>
      <c r="H340" s="106"/>
      <c r="I340" s="112"/>
      <c r="J340" s="112"/>
      <c r="K340" s="112"/>
      <c r="L340" s="112"/>
      <c r="M340" s="112"/>
      <c r="N340" s="112"/>
      <c r="O340" s="112"/>
      <c r="P340" s="112"/>
      <c r="Q340" s="112"/>
      <c r="R340" s="112"/>
      <c r="S340" s="112"/>
      <c r="T340" s="112"/>
      <c r="U340" s="112"/>
      <c r="V340" s="112"/>
      <c r="W340" s="112"/>
      <c r="X340" s="112"/>
      <c r="Y340" s="112"/>
      <c r="Z340" s="112"/>
      <c r="AA340" s="112"/>
      <c r="AB340" s="112"/>
      <c r="AC340" s="112"/>
      <c r="AD340" s="112"/>
      <c r="AE340" s="112"/>
      <c r="AF340" s="112"/>
      <c r="AG340" s="112"/>
      <c r="AH340" s="112"/>
      <c r="AI340" s="112"/>
      <c r="AJ340" s="112"/>
    </row>
    <row r="341" spans="7:36" x14ac:dyDescent="0.35">
      <c r="G341" s="106"/>
      <c r="H341" s="106"/>
      <c r="I341" s="112"/>
      <c r="J341" s="112"/>
      <c r="K341" s="112"/>
      <c r="L341" s="112"/>
      <c r="M341" s="112"/>
      <c r="N341" s="112"/>
      <c r="O341" s="112"/>
      <c r="P341" s="112"/>
      <c r="Q341" s="112"/>
      <c r="R341" s="112"/>
      <c r="S341" s="112"/>
      <c r="T341" s="112"/>
      <c r="U341" s="112"/>
      <c r="V341" s="112"/>
      <c r="W341" s="112"/>
      <c r="X341" s="112"/>
      <c r="Y341" s="112"/>
      <c r="Z341" s="112"/>
      <c r="AA341" s="112"/>
      <c r="AB341" s="112"/>
      <c r="AC341" s="112"/>
      <c r="AD341" s="112"/>
      <c r="AE341" s="112"/>
      <c r="AF341" s="112"/>
      <c r="AG341" s="112"/>
      <c r="AH341" s="112"/>
      <c r="AI341" s="112"/>
      <c r="AJ341" s="112"/>
    </row>
    <row r="342" spans="7:36" x14ac:dyDescent="0.35">
      <c r="G342" s="106"/>
      <c r="H342" s="106"/>
      <c r="I342" s="112"/>
      <c r="J342" s="112"/>
      <c r="K342" s="112"/>
      <c r="L342" s="112"/>
      <c r="M342" s="112"/>
      <c r="N342" s="112"/>
      <c r="O342" s="112"/>
      <c r="P342" s="112"/>
      <c r="Q342" s="112"/>
      <c r="R342" s="112"/>
      <c r="S342" s="112"/>
      <c r="T342" s="112"/>
      <c r="U342" s="112"/>
      <c r="V342" s="112"/>
      <c r="W342" s="112"/>
      <c r="X342" s="112"/>
      <c r="Y342" s="112"/>
      <c r="Z342" s="112"/>
      <c r="AA342" s="112"/>
      <c r="AB342" s="112"/>
      <c r="AC342" s="112"/>
      <c r="AD342" s="112"/>
      <c r="AE342" s="112"/>
      <c r="AF342" s="112"/>
      <c r="AG342" s="112"/>
      <c r="AH342" s="112"/>
      <c r="AI342" s="112"/>
      <c r="AJ342" s="112"/>
    </row>
    <row r="343" spans="7:36" x14ac:dyDescent="0.35">
      <c r="G343" s="106"/>
      <c r="H343" s="106"/>
      <c r="I343" s="112"/>
      <c r="J343" s="112"/>
      <c r="K343" s="112"/>
      <c r="L343" s="112"/>
      <c r="M343" s="112"/>
      <c r="N343" s="112"/>
      <c r="O343" s="112"/>
      <c r="P343" s="112"/>
      <c r="Q343" s="112"/>
      <c r="R343" s="112"/>
      <c r="S343" s="112"/>
      <c r="T343" s="112"/>
      <c r="U343" s="112"/>
      <c r="V343" s="112"/>
      <c r="W343" s="112"/>
      <c r="X343" s="112"/>
      <c r="Y343" s="112"/>
      <c r="Z343" s="112"/>
      <c r="AA343" s="112"/>
      <c r="AB343" s="112"/>
      <c r="AC343" s="112"/>
      <c r="AD343" s="112"/>
      <c r="AE343" s="112"/>
      <c r="AF343" s="112"/>
      <c r="AG343" s="112"/>
      <c r="AH343" s="112"/>
      <c r="AI343" s="112"/>
      <c r="AJ343" s="112"/>
    </row>
    <row r="344" spans="7:36" x14ac:dyDescent="0.35">
      <c r="G344" s="106"/>
      <c r="H344" s="106"/>
      <c r="I344" s="112"/>
      <c r="J344" s="112"/>
      <c r="K344" s="112"/>
      <c r="L344" s="112"/>
      <c r="M344" s="112"/>
      <c r="N344" s="112"/>
      <c r="O344" s="112"/>
      <c r="P344" s="112"/>
      <c r="Q344" s="112"/>
      <c r="R344" s="112"/>
      <c r="S344" s="112"/>
      <c r="T344" s="112"/>
      <c r="U344" s="112"/>
      <c r="V344" s="112"/>
      <c r="W344" s="112"/>
      <c r="X344" s="112"/>
      <c r="Y344" s="112"/>
      <c r="Z344" s="112"/>
      <c r="AA344" s="112"/>
      <c r="AB344" s="112"/>
      <c r="AC344" s="112"/>
      <c r="AD344" s="112"/>
      <c r="AE344" s="112"/>
      <c r="AF344" s="112"/>
      <c r="AG344" s="112"/>
      <c r="AH344" s="112"/>
      <c r="AI344" s="112"/>
      <c r="AJ344" s="112"/>
    </row>
    <row r="345" spans="7:36" x14ac:dyDescent="0.35">
      <c r="G345" s="106"/>
      <c r="H345" s="106"/>
      <c r="I345" s="112"/>
      <c r="J345" s="112"/>
      <c r="K345" s="112"/>
      <c r="L345" s="112"/>
      <c r="M345" s="112"/>
      <c r="N345" s="112"/>
      <c r="O345" s="112"/>
      <c r="P345" s="112"/>
      <c r="Q345" s="112"/>
      <c r="R345" s="112"/>
      <c r="S345" s="112"/>
      <c r="T345" s="112"/>
      <c r="U345" s="112"/>
      <c r="V345" s="112"/>
      <c r="W345" s="112"/>
      <c r="X345" s="112"/>
      <c r="Y345" s="112"/>
      <c r="Z345" s="112"/>
      <c r="AA345" s="112"/>
      <c r="AB345" s="112"/>
      <c r="AC345" s="112"/>
      <c r="AD345" s="112"/>
      <c r="AE345" s="112"/>
      <c r="AF345" s="112"/>
      <c r="AG345" s="112"/>
      <c r="AH345" s="112"/>
      <c r="AI345" s="112"/>
      <c r="AJ345" s="112"/>
    </row>
    <row r="346" spans="7:36" x14ac:dyDescent="0.35">
      <c r="G346" s="106"/>
      <c r="H346" s="106"/>
      <c r="I346" s="112"/>
      <c r="J346" s="112"/>
      <c r="K346" s="112"/>
      <c r="L346" s="112"/>
      <c r="M346" s="112"/>
      <c r="N346" s="112"/>
      <c r="O346" s="112"/>
      <c r="P346" s="112"/>
      <c r="Q346" s="112"/>
      <c r="R346" s="112"/>
      <c r="S346" s="112"/>
      <c r="T346" s="112"/>
      <c r="U346" s="112"/>
      <c r="V346" s="112"/>
      <c r="W346" s="112"/>
      <c r="X346" s="112"/>
      <c r="Y346" s="112"/>
      <c r="Z346" s="112"/>
      <c r="AA346" s="112"/>
      <c r="AB346" s="112"/>
      <c r="AC346" s="112"/>
      <c r="AD346" s="112"/>
      <c r="AE346" s="112"/>
      <c r="AF346" s="112"/>
      <c r="AG346" s="112"/>
      <c r="AH346" s="112"/>
      <c r="AI346" s="112"/>
      <c r="AJ346" s="112"/>
    </row>
    <row r="347" spans="7:36" x14ac:dyDescent="0.35">
      <c r="G347" s="106"/>
      <c r="H347" s="106"/>
      <c r="I347" s="112"/>
      <c r="J347" s="112"/>
      <c r="K347" s="112"/>
      <c r="L347" s="112"/>
      <c r="M347" s="112"/>
      <c r="N347" s="112"/>
      <c r="O347" s="112"/>
      <c r="P347" s="112"/>
      <c r="Q347" s="112"/>
      <c r="R347" s="112"/>
      <c r="S347" s="112"/>
      <c r="T347" s="112"/>
      <c r="U347" s="112"/>
      <c r="V347" s="112"/>
      <c r="W347" s="112"/>
      <c r="X347" s="112"/>
      <c r="Y347" s="112"/>
      <c r="Z347" s="112"/>
      <c r="AA347" s="112"/>
      <c r="AB347" s="112"/>
      <c r="AC347" s="112"/>
      <c r="AD347" s="112"/>
      <c r="AE347" s="112"/>
      <c r="AF347" s="112"/>
      <c r="AG347" s="112"/>
      <c r="AH347" s="112"/>
      <c r="AI347" s="112"/>
      <c r="AJ347" s="112"/>
    </row>
    <row r="348" spans="7:36" x14ac:dyDescent="0.35">
      <c r="G348" s="106"/>
      <c r="H348" s="106"/>
      <c r="I348" s="112"/>
      <c r="J348" s="112"/>
      <c r="K348" s="112"/>
      <c r="L348" s="112"/>
      <c r="M348" s="112"/>
      <c r="N348" s="112"/>
      <c r="O348" s="112"/>
      <c r="P348" s="112"/>
      <c r="Q348" s="112"/>
      <c r="R348" s="112"/>
      <c r="S348" s="112"/>
      <c r="T348" s="112"/>
      <c r="U348" s="112"/>
      <c r="V348" s="112"/>
      <c r="W348" s="112"/>
      <c r="X348" s="112"/>
      <c r="Y348" s="112"/>
      <c r="Z348" s="112"/>
      <c r="AA348" s="112"/>
      <c r="AB348" s="112"/>
      <c r="AC348" s="112"/>
      <c r="AD348" s="112"/>
      <c r="AE348" s="112"/>
      <c r="AF348" s="112"/>
      <c r="AG348" s="112"/>
      <c r="AH348" s="112"/>
      <c r="AI348" s="112"/>
      <c r="AJ348" s="112"/>
    </row>
    <row r="349" spans="7:36" x14ac:dyDescent="0.35">
      <c r="G349" s="106"/>
      <c r="H349" s="106"/>
      <c r="I349" s="112"/>
      <c r="J349" s="112"/>
      <c r="K349" s="112"/>
      <c r="L349" s="112"/>
      <c r="M349" s="112"/>
      <c r="N349" s="112"/>
      <c r="O349" s="112"/>
      <c r="P349" s="112"/>
      <c r="Q349" s="112"/>
      <c r="R349" s="112"/>
      <c r="S349" s="112"/>
      <c r="T349" s="112"/>
      <c r="U349" s="112"/>
      <c r="V349" s="112"/>
      <c r="W349" s="112"/>
      <c r="X349" s="112"/>
      <c r="Y349" s="112"/>
      <c r="Z349" s="112"/>
      <c r="AA349" s="112"/>
      <c r="AB349" s="112"/>
      <c r="AC349" s="112"/>
      <c r="AD349" s="112"/>
      <c r="AE349" s="112"/>
      <c r="AF349" s="112"/>
      <c r="AG349" s="112"/>
      <c r="AH349" s="112"/>
      <c r="AI349" s="112"/>
      <c r="AJ349" s="112"/>
    </row>
    <row r="350" spans="7:36" x14ac:dyDescent="0.35">
      <c r="G350" s="106"/>
      <c r="H350" s="106"/>
      <c r="I350" s="112"/>
      <c r="J350" s="112"/>
      <c r="K350" s="112"/>
      <c r="L350" s="112"/>
      <c r="M350" s="112"/>
      <c r="N350" s="112"/>
      <c r="O350" s="112"/>
      <c r="P350" s="112"/>
      <c r="Q350" s="112"/>
      <c r="R350" s="112"/>
      <c r="S350" s="112"/>
      <c r="T350" s="112"/>
      <c r="U350" s="112"/>
      <c r="V350" s="112"/>
      <c r="W350" s="112"/>
      <c r="X350" s="112"/>
      <c r="Y350" s="112"/>
      <c r="Z350" s="112"/>
      <c r="AA350" s="112"/>
      <c r="AB350" s="112"/>
      <c r="AC350" s="112"/>
      <c r="AD350" s="112"/>
      <c r="AE350" s="112"/>
      <c r="AF350" s="112"/>
      <c r="AG350" s="112"/>
      <c r="AH350" s="112"/>
      <c r="AI350" s="112"/>
      <c r="AJ350" s="112"/>
    </row>
    <row r="351" spans="7:36" x14ac:dyDescent="0.35">
      <c r="G351" s="106"/>
      <c r="H351" s="106"/>
      <c r="I351" s="112"/>
      <c r="J351" s="112"/>
      <c r="K351" s="112"/>
      <c r="L351" s="112"/>
      <c r="M351" s="112"/>
      <c r="N351" s="112"/>
      <c r="O351" s="112"/>
      <c r="P351" s="112"/>
      <c r="Q351" s="112"/>
      <c r="R351" s="112"/>
      <c r="S351" s="112"/>
      <c r="T351" s="112"/>
      <c r="U351" s="112"/>
      <c r="V351" s="112"/>
      <c r="W351" s="112"/>
      <c r="X351" s="112"/>
      <c r="Y351" s="112"/>
      <c r="Z351" s="112"/>
      <c r="AA351" s="112"/>
      <c r="AB351" s="112"/>
      <c r="AC351" s="112"/>
      <c r="AD351" s="112"/>
      <c r="AE351" s="112"/>
      <c r="AF351" s="112"/>
      <c r="AG351" s="112"/>
      <c r="AH351" s="112"/>
      <c r="AI351" s="112"/>
      <c r="AJ351" s="112"/>
    </row>
    <row r="352" spans="7:36" x14ac:dyDescent="0.35">
      <c r="G352" s="106"/>
      <c r="H352" s="106"/>
      <c r="I352" s="112"/>
      <c r="J352" s="112"/>
      <c r="K352" s="112"/>
      <c r="L352" s="112"/>
      <c r="M352" s="112"/>
      <c r="N352" s="112"/>
      <c r="O352" s="112"/>
      <c r="P352" s="112"/>
      <c r="Q352" s="112"/>
      <c r="R352" s="112"/>
      <c r="S352" s="112"/>
      <c r="T352" s="112"/>
      <c r="U352" s="112"/>
      <c r="V352" s="112"/>
      <c r="W352" s="112"/>
      <c r="X352" s="112"/>
      <c r="Y352" s="112"/>
      <c r="Z352" s="112"/>
      <c r="AA352" s="112"/>
      <c r="AB352" s="112"/>
      <c r="AC352" s="112"/>
      <c r="AD352" s="112"/>
      <c r="AE352" s="112"/>
      <c r="AF352" s="112"/>
      <c r="AG352" s="112"/>
      <c r="AH352" s="112"/>
      <c r="AI352" s="112"/>
      <c r="AJ352" s="112"/>
    </row>
    <row r="353" spans="7:36" x14ac:dyDescent="0.35">
      <c r="G353" s="106"/>
      <c r="H353" s="106"/>
      <c r="I353" s="112"/>
      <c r="J353" s="112"/>
      <c r="K353" s="112"/>
      <c r="L353" s="112"/>
      <c r="M353" s="112"/>
      <c r="N353" s="112"/>
      <c r="O353" s="112"/>
      <c r="P353" s="112"/>
      <c r="Q353" s="112"/>
      <c r="R353" s="112"/>
      <c r="S353" s="112"/>
      <c r="T353" s="112"/>
      <c r="U353" s="112"/>
      <c r="V353" s="112"/>
      <c r="W353" s="112"/>
      <c r="X353" s="112"/>
      <c r="Y353" s="112"/>
      <c r="Z353" s="112"/>
      <c r="AA353" s="112"/>
      <c r="AB353" s="112"/>
      <c r="AC353" s="112"/>
      <c r="AD353" s="112"/>
      <c r="AE353" s="112"/>
      <c r="AF353" s="112"/>
      <c r="AG353" s="112"/>
      <c r="AH353" s="112"/>
      <c r="AI353" s="112"/>
      <c r="AJ353" s="112"/>
    </row>
    <row r="354" spans="7:36" x14ac:dyDescent="0.35">
      <c r="G354" s="106"/>
      <c r="H354" s="106"/>
      <c r="I354" s="112"/>
      <c r="J354" s="112"/>
      <c r="K354" s="112"/>
      <c r="L354" s="112"/>
      <c r="M354" s="112"/>
      <c r="N354" s="112"/>
      <c r="O354" s="112"/>
      <c r="P354" s="112"/>
      <c r="Q354" s="112"/>
      <c r="R354" s="112"/>
      <c r="S354" s="112"/>
      <c r="T354" s="112"/>
      <c r="U354" s="112"/>
      <c r="V354" s="112"/>
      <c r="W354" s="112"/>
      <c r="X354" s="112"/>
      <c r="Y354" s="112"/>
      <c r="Z354" s="112"/>
      <c r="AA354" s="112"/>
      <c r="AB354" s="112"/>
      <c r="AC354" s="112"/>
      <c r="AD354" s="112"/>
      <c r="AE354" s="112"/>
      <c r="AF354" s="112"/>
      <c r="AG354" s="112"/>
      <c r="AH354" s="112"/>
      <c r="AI354" s="112"/>
      <c r="AJ354" s="112"/>
    </row>
    <row r="355" spans="7:36" x14ac:dyDescent="0.35">
      <c r="G355" s="106"/>
      <c r="H355" s="106"/>
      <c r="I355" s="112"/>
      <c r="J355" s="112"/>
      <c r="K355" s="112"/>
      <c r="L355" s="112"/>
      <c r="M355" s="112"/>
      <c r="N355" s="112"/>
      <c r="O355" s="112"/>
      <c r="P355" s="112"/>
      <c r="Q355" s="112"/>
      <c r="R355" s="112"/>
      <c r="S355" s="112"/>
      <c r="T355" s="112"/>
      <c r="U355" s="112"/>
      <c r="V355" s="112"/>
      <c r="W355" s="112"/>
      <c r="X355" s="112"/>
      <c r="Y355" s="112"/>
      <c r="Z355" s="112"/>
      <c r="AA355" s="112"/>
      <c r="AB355" s="112"/>
      <c r="AC355" s="112"/>
      <c r="AD355" s="112"/>
      <c r="AE355" s="112"/>
      <c r="AF355" s="112"/>
      <c r="AG355" s="112"/>
      <c r="AH355" s="112"/>
      <c r="AI355" s="112"/>
      <c r="AJ355" s="112"/>
    </row>
    <row r="356" spans="7:36" x14ac:dyDescent="0.35">
      <c r="G356" s="106"/>
      <c r="H356" s="106"/>
      <c r="I356" s="112"/>
      <c r="J356" s="112"/>
      <c r="K356" s="112"/>
      <c r="L356" s="112"/>
      <c r="M356" s="112"/>
      <c r="N356" s="112"/>
      <c r="O356" s="112"/>
      <c r="P356" s="112"/>
      <c r="Q356" s="112"/>
      <c r="R356" s="112"/>
      <c r="S356" s="112"/>
      <c r="T356" s="112"/>
      <c r="U356" s="112"/>
      <c r="V356" s="112"/>
      <c r="W356" s="112"/>
      <c r="X356" s="112"/>
      <c r="Y356" s="112"/>
      <c r="Z356" s="112"/>
      <c r="AA356" s="112"/>
      <c r="AB356" s="112"/>
      <c r="AC356" s="112"/>
      <c r="AD356" s="112"/>
      <c r="AE356" s="112"/>
      <c r="AF356" s="112"/>
      <c r="AG356" s="112"/>
      <c r="AH356" s="112"/>
      <c r="AI356" s="112"/>
      <c r="AJ356" s="112"/>
    </row>
    <row r="357" spans="7:36" x14ac:dyDescent="0.35">
      <c r="G357" s="106"/>
      <c r="H357" s="106"/>
      <c r="I357" s="112"/>
      <c r="J357" s="112"/>
      <c r="K357" s="112"/>
      <c r="L357" s="112"/>
      <c r="M357" s="112"/>
      <c r="N357" s="112"/>
      <c r="O357" s="112"/>
      <c r="P357" s="112"/>
      <c r="Q357" s="112"/>
      <c r="R357" s="112"/>
      <c r="S357" s="112"/>
      <c r="T357" s="112"/>
      <c r="U357" s="112"/>
      <c r="V357" s="112"/>
      <c r="W357" s="112"/>
      <c r="X357" s="112"/>
      <c r="Y357" s="112"/>
      <c r="Z357" s="112"/>
      <c r="AA357" s="112"/>
      <c r="AB357" s="112"/>
      <c r="AC357" s="112"/>
      <c r="AD357" s="112"/>
      <c r="AE357" s="112"/>
      <c r="AF357" s="112"/>
      <c r="AG357" s="112"/>
      <c r="AH357" s="112"/>
      <c r="AI357" s="112"/>
      <c r="AJ357" s="112"/>
    </row>
    <row r="358" spans="7:36" x14ac:dyDescent="0.35">
      <c r="G358" s="106"/>
      <c r="H358" s="106"/>
      <c r="I358" s="112"/>
      <c r="J358" s="112"/>
      <c r="K358" s="112"/>
      <c r="L358" s="112"/>
      <c r="M358" s="112"/>
      <c r="N358" s="112"/>
      <c r="O358" s="112"/>
      <c r="P358" s="112"/>
      <c r="Q358" s="112"/>
      <c r="R358" s="112"/>
      <c r="S358" s="112"/>
      <c r="T358" s="112"/>
      <c r="U358" s="112"/>
      <c r="V358" s="112"/>
      <c r="W358" s="112"/>
      <c r="X358" s="112"/>
      <c r="Y358" s="112"/>
      <c r="Z358" s="112"/>
      <c r="AA358" s="112"/>
      <c r="AB358" s="112"/>
      <c r="AC358" s="112"/>
      <c r="AD358" s="112"/>
      <c r="AE358" s="112"/>
      <c r="AF358" s="112"/>
      <c r="AG358" s="112"/>
      <c r="AH358" s="112"/>
      <c r="AI358" s="112"/>
      <c r="AJ358" s="112"/>
    </row>
    <row r="359" spans="7:36" x14ac:dyDescent="0.35">
      <c r="G359" s="106"/>
      <c r="H359" s="106"/>
      <c r="I359" s="112"/>
      <c r="J359" s="112"/>
      <c r="K359" s="112"/>
      <c r="L359" s="112"/>
      <c r="M359" s="112"/>
      <c r="N359" s="112"/>
      <c r="O359" s="112"/>
      <c r="P359" s="112"/>
      <c r="Q359" s="112"/>
      <c r="R359" s="112"/>
      <c r="S359" s="112"/>
      <c r="T359" s="112"/>
      <c r="U359" s="112"/>
      <c r="V359" s="112"/>
      <c r="W359" s="112"/>
      <c r="X359" s="112"/>
      <c r="Y359" s="112"/>
      <c r="Z359" s="112"/>
      <c r="AA359" s="112"/>
      <c r="AB359" s="112"/>
      <c r="AC359" s="112"/>
      <c r="AD359" s="112"/>
      <c r="AE359" s="112"/>
      <c r="AF359" s="112"/>
      <c r="AG359" s="112"/>
      <c r="AH359" s="112"/>
      <c r="AI359" s="112"/>
      <c r="AJ359" s="112"/>
    </row>
    <row r="360" spans="7:36" x14ac:dyDescent="0.35">
      <c r="G360" s="106"/>
      <c r="H360" s="106"/>
      <c r="I360" s="112"/>
      <c r="J360" s="112"/>
      <c r="K360" s="112"/>
      <c r="L360" s="112"/>
      <c r="M360" s="112"/>
      <c r="N360" s="112"/>
      <c r="O360" s="112"/>
      <c r="P360" s="112"/>
      <c r="Q360" s="112"/>
      <c r="R360" s="112"/>
      <c r="S360" s="112"/>
      <c r="T360" s="112"/>
      <c r="U360" s="112"/>
      <c r="V360" s="112"/>
      <c r="W360" s="112"/>
      <c r="X360" s="112"/>
      <c r="Y360" s="112"/>
      <c r="Z360" s="112"/>
      <c r="AA360" s="112"/>
      <c r="AB360" s="112"/>
      <c r="AC360" s="112"/>
      <c r="AD360" s="112"/>
      <c r="AE360" s="112"/>
      <c r="AF360" s="112"/>
      <c r="AG360" s="112"/>
      <c r="AH360" s="112"/>
      <c r="AI360" s="112"/>
      <c r="AJ360" s="112"/>
    </row>
    <row r="361" spans="7:36" x14ac:dyDescent="0.35">
      <c r="G361" s="106"/>
      <c r="H361" s="106"/>
      <c r="I361" s="112"/>
      <c r="J361" s="112"/>
      <c r="K361" s="112"/>
      <c r="L361" s="112"/>
      <c r="M361" s="112"/>
      <c r="N361" s="112"/>
      <c r="O361" s="112"/>
      <c r="P361" s="112"/>
      <c r="Q361" s="112"/>
      <c r="R361" s="112"/>
      <c r="S361" s="112"/>
      <c r="T361" s="112"/>
      <c r="U361" s="112"/>
      <c r="V361" s="112"/>
      <c r="W361" s="112"/>
      <c r="X361" s="112"/>
      <c r="Y361" s="112"/>
      <c r="Z361" s="112"/>
      <c r="AA361" s="112"/>
      <c r="AB361" s="112"/>
      <c r="AC361" s="112"/>
      <c r="AD361" s="112"/>
      <c r="AE361" s="112"/>
      <c r="AF361" s="112"/>
      <c r="AG361" s="112"/>
      <c r="AH361" s="112"/>
      <c r="AI361" s="112"/>
      <c r="AJ361" s="112"/>
    </row>
    <row r="362" spans="7:36" x14ac:dyDescent="0.35">
      <c r="G362" s="106"/>
      <c r="H362" s="106"/>
      <c r="I362" s="112"/>
      <c r="J362" s="112"/>
      <c r="K362" s="112"/>
      <c r="L362" s="112"/>
      <c r="M362" s="112"/>
      <c r="N362" s="112"/>
      <c r="O362" s="112"/>
      <c r="P362" s="112"/>
      <c r="Q362" s="112"/>
      <c r="R362" s="112"/>
      <c r="S362" s="112"/>
      <c r="T362" s="112"/>
      <c r="U362" s="112"/>
      <c r="V362" s="112"/>
      <c r="W362" s="112"/>
      <c r="X362" s="112"/>
      <c r="Y362" s="112"/>
      <c r="Z362" s="112"/>
      <c r="AA362" s="112"/>
      <c r="AB362" s="112"/>
      <c r="AC362" s="112"/>
      <c r="AD362" s="112"/>
      <c r="AE362" s="112"/>
      <c r="AF362" s="112"/>
      <c r="AG362" s="112"/>
      <c r="AH362" s="112"/>
      <c r="AI362" s="112"/>
      <c r="AJ362" s="112"/>
    </row>
    <row r="363" spans="7:36" x14ac:dyDescent="0.35">
      <c r="G363" s="106"/>
      <c r="H363" s="106"/>
      <c r="I363" s="112"/>
      <c r="J363" s="112"/>
      <c r="K363" s="112"/>
      <c r="L363" s="112"/>
      <c r="M363" s="112"/>
      <c r="N363" s="112"/>
      <c r="O363" s="112"/>
      <c r="P363" s="112"/>
      <c r="Q363" s="112"/>
      <c r="R363" s="112"/>
      <c r="S363" s="112"/>
      <c r="T363" s="112"/>
      <c r="U363" s="112"/>
      <c r="V363" s="112"/>
      <c r="W363" s="112"/>
      <c r="X363" s="112"/>
      <c r="Y363" s="112"/>
      <c r="Z363" s="112"/>
      <c r="AA363" s="112"/>
      <c r="AB363" s="112"/>
      <c r="AC363" s="112"/>
      <c r="AD363" s="112"/>
      <c r="AE363" s="112"/>
      <c r="AF363" s="112"/>
      <c r="AG363" s="112"/>
      <c r="AH363" s="112"/>
      <c r="AI363" s="112"/>
      <c r="AJ363" s="112"/>
    </row>
    <row r="364" spans="7:36" x14ac:dyDescent="0.35">
      <c r="G364" s="106"/>
      <c r="H364" s="106"/>
      <c r="I364" s="112"/>
      <c r="J364" s="112"/>
      <c r="K364" s="112"/>
      <c r="L364" s="112"/>
      <c r="M364" s="112"/>
      <c r="N364" s="112"/>
      <c r="O364" s="112"/>
      <c r="P364" s="112"/>
      <c r="Q364" s="112"/>
      <c r="R364" s="112"/>
      <c r="S364" s="112"/>
      <c r="T364" s="112"/>
      <c r="U364" s="112"/>
      <c r="V364" s="112"/>
      <c r="W364" s="112"/>
      <c r="X364" s="112"/>
      <c r="Y364" s="112"/>
      <c r="Z364" s="112"/>
      <c r="AA364" s="112"/>
      <c r="AB364" s="112"/>
      <c r="AC364" s="112"/>
      <c r="AD364" s="112"/>
      <c r="AE364" s="112"/>
      <c r="AF364" s="112"/>
      <c r="AG364" s="112"/>
      <c r="AH364" s="112"/>
      <c r="AI364" s="112"/>
      <c r="AJ364" s="112"/>
    </row>
    <row r="365" spans="7:36" x14ac:dyDescent="0.35">
      <c r="G365" s="106"/>
      <c r="H365" s="106"/>
      <c r="I365" s="112"/>
      <c r="J365" s="112"/>
      <c r="K365" s="112"/>
      <c r="L365" s="112"/>
      <c r="M365" s="112"/>
      <c r="N365" s="112"/>
      <c r="O365" s="112"/>
      <c r="P365" s="112"/>
      <c r="Q365" s="112"/>
      <c r="R365" s="112"/>
      <c r="S365" s="112"/>
      <c r="T365" s="112"/>
      <c r="U365" s="112"/>
      <c r="V365" s="112"/>
      <c r="W365" s="112"/>
      <c r="X365" s="112"/>
      <c r="Y365" s="112"/>
      <c r="Z365" s="112"/>
      <c r="AA365" s="112"/>
      <c r="AB365" s="112"/>
      <c r="AC365" s="112"/>
      <c r="AD365" s="112"/>
      <c r="AE365" s="112"/>
      <c r="AF365" s="112"/>
      <c r="AG365" s="112"/>
      <c r="AH365" s="112"/>
      <c r="AI365" s="112"/>
      <c r="AJ365" s="112"/>
    </row>
    <row r="366" spans="7:36" x14ac:dyDescent="0.35">
      <c r="G366" s="106"/>
      <c r="H366" s="106"/>
      <c r="I366" s="112"/>
      <c r="J366" s="112"/>
      <c r="K366" s="112"/>
      <c r="L366" s="112"/>
      <c r="M366" s="112"/>
      <c r="N366" s="112"/>
      <c r="O366" s="112"/>
      <c r="P366" s="112"/>
      <c r="Q366" s="112"/>
      <c r="R366" s="112"/>
      <c r="S366" s="112"/>
      <c r="T366" s="112"/>
      <c r="U366" s="112"/>
      <c r="V366" s="112"/>
      <c r="W366" s="112"/>
      <c r="X366" s="112"/>
      <c r="Y366" s="112"/>
      <c r="Z366" s="112"/>
      <c r="AA366" s="112"/>
      <c r="AB366" s="112"/>
      <c r="AC366" s="112"/>
      <c r="AD366" s="112"/>
      <c r="AE366" s="112"/>
      <c r="AF366" s="112"/>
      <c r="AG366" s="112"/>
      <c r="AH366" s="112"/>
      <c r="AI366" s="112"/>
      <c r="AJ366" s="112"/>
    </row>
    <row r="367" spans="7:36" x14ac:dyDescent="0.35">
      <c r="G367" s="106"/>
      <c r="H367" s="106"/>
      <c r="I367" s="112"/>
      <c r="J367" s="112"/>
      <c r="K367" s="112"/>
      <c r="L367" s="112"/>
      <c r="M367" s="112"/>
      <c r="N367" s="112"/>
      <c r="O367" s="112"/>
      <c r="P367" s="112"/>
      <c r="Q367" s="112"/>
      <c r="R367" s="112"/>
      <c r="S367" s="112"/>
      <c r="T367" s="112"/>
      <c r="U367" s="112"/>
      <c r="V367" s="112"/>
      <c r="W367" s="112"/>
      <c r="X367" s="112"/>
      <c r="Y367" s="112"/>
      <c r="Z367" s="112"/>
      <c r="AA367" s="112"/>
      <c r="AB367" s="112"/>
      <c r="AC367" s="112"/>
      <c r="AD367" s="112"/>
      <c r="AE367" s="112"/>
      <c r="AF367" s="112"/>
      <c r="AG367" s="112"/>
      <c r="AH367" s="112"/>
      <c r="AI367" s="112"/>
      <c r="AJ367" s="112"/>
    </row>
    <row r="368" spans="7:36" x14ac:dyDescent="0.35">
      <c r="G368" s="106"/>
      <c r="H368" s="106"/>
      <c r="I368" s="112"/>
      <c r="J368" s="112"/>
      <c r="K368" s="112"/>
      <c r="L368" s="112"/>
      <c r="M368" s="112"/>
      <c r="N368" s="112"/>
      <c r="O368" s="112"/>
      <c r="P368" s="112"/>
      <c r="Q368" s="112"/>
      <c r="R368" s="112"/>
      <c r="S368" s="112"/>
      <c r="T368" s="112"/>
      <c r="U368" s="112"/>
      <c r="V368" s="112"/>
      <c r="W368" s="112"/>
      <c r="X368" s="112"/>
      <c r="Y368" s="112"/>
      <c r="Z368" s="112"/>
      <c r="AA368" s="112"/>
      <c r="AB368" s="112"/>
      <c r="AC368" s="112"/>
      <c r="AD368" s="112"/>
      <c r="AE368" s="112"/>
      <c r="AF368" s="112"/>
      <c r="AG368" s="112"/>
      <c r="AH368" s="112"/>
      <c r="AI368" s="112"/>
      <c r="AJ368" s="112"/>
    </row>
    <row r="369" spans="7:36" x14ac:dyDescent="0.35">
      <c r="G369" s="106"/>
      <c r="H369" s="106"/>
      <c r="I369" s="112"/>
      <c r="J369" s="112"/>
      <c r="K369" s="112"/>
      <c r="L369" s="112"/>
      <c r="M369" s="112"/>
      <c r="N369" s="112"/>
      <c r="O369" s="112"/>
      <c r="P369" s="112"/>
      <c r="Q369" s="112"/>
      <c r="R369" s="112"/>
      <c r="S369" s="112"/>
      <c r="T369" s="112"/>
      <c r="U369" s="112"/>
      <c r="V369" s="112"/>
      <c r="W369" s="112"/>
      <c r="X369" s="112"/>
      <c r="Y369" s="112"/>
      <c r="Z369" s="112"/>
      <c r="AA369" s="112"/>
      <c r="AB369" s="112"/>
      <c r="AC369" s="112"/>
      <c r="AD369" s="112"/>
      <c r="AE369" s="112"/>
      <c r="AF369" s="112"/>
      <c r="AG369" s="112"/>
      <c r="AH369" s="112"/>
      <c r="AI369" s="112"/>
      <c r="AJ369" s="112"/>
    </row>
    <row r="370" spans="7:36" x14ac:dyDescent="0.35">
      <c r="G370" s="106"/>
      <c r="H370" s="106"/>
      <c r="I370" s="112"/>
      <c r="J370" s="112"/>
      <c r="K370" s="112"/>
      <c r="L370" s="112"/>
      <c r="M370" s="112"/>
      <c r="N370" s="112"/>
      <c r="O370" s="112"/>
      <c r="P370" s="112"/>
      <c r="Q370" s="112"/>
      <c r="R370" s="112"/>
      <c r="S370" s="112"/>
      <c r="T370" s="112"/>
      <c r="U370" s="112"/>
      <c r="V370" s="112"/>
      <c r="W370" s="112"/>
      <c r="X370" s="112"/>
      <c r="Y370" s="112"/>
      <c r="Z370" s="112"/>
      <c r="AA370" s="112"/>
      <c r="AB370" s="112"/>
      <c r="AC370" s="112"/>
      <c r="AD370" s="112"/>
      <c r="AE370" s="112"/>
      <c r="AF370" s="112"/>
      <c r="AG370" s="112"/>
      <c r="AH370" s="112"/>
      <c r="AI370" s="112"/>
      <c r="AJ370" s="112"/>
    </row>
    <row r="371" spans="7:36" x14ac:dyDescent="0.35">
      <c r="G371" s="106"/>
      <c r="H371" s="106"/>
      <c r="I371" s="112"/>
      <c r="J371" s="112"/>
      <c r="K371" s="112"/>
      <c r="L371" s="112"/>
      <c r="M371" s="112"/>
      <c r="N371" s="112"/>
      <c r="O371" s="112"/>
      <c r="P371" s="112"/>
      <c r="Q371" s="112"/>
      <c r="R371" s="112"/>
      <c r="S371" s="112"/>
      <c r="T371" s="112"/>
      <c r="U371" s="112"/>
      <c r="V371" s="112"/>
      <c r="W371" s="112"/>
      <c r="X371" s="112"/>
      <c r="Y371" s="112"/>
      <c r="Z371" s="112"/>
      <c r="AA371" s="112"/>
      <c r="AB371" s="112"/>
      <c r="AC371" s="112"/>
      <c r="AD371" s="112"/>
      <c r="AE371" s="112"/>
      <c r="AF371" s="112"/>
      <c r="AG371" s="112"/>
      <c r="AH371" s="112"/>
      <c r="AI371" s="112"/>
      <c r="AJ371" s="112"/>
    </row>
    <row r="372" spans="7:36" x14ac:dyDescent="0.35">
      <c r="G372" s="106"/>
      <c r="H372" s="106"/>
      <c r="I372" s="112"/>
      <c r="J372" s="112"/>
      <c r="K372" s="112"/>
      <c r="L372" s="112"/>
      <c r="M372" s="112"/>
      <c r="N372" s="112"/>
      <c r="O372" s="112"/>
      <c r="P372" s="112"/>
      <c r="Q372" s="112"/>
      <c r="R372" s="112"/>
      <c r="S372" s="112"/>
      <c r="T372" s="112"/>
      <c r="U372" s="112"/>
      <c r="V372" s="112"/>
      <c r="W372" s="112"/>
      <c r="X372" s="112"/>
      <c r="Y372" s="112"/>
      <c r="Z372" s="112"/>
      <c r="AA372" s="112"/>
      <c r="AB372" s="112"/>
      <c r="AC372" s="112"/>
      <c r="AD372" s="112"/>
      <c r="AE372" s="112"/>
      <c r="AF372" s="112"/>
      <c r="AG372" s="112"/>
      <c r="AH372" s="112"/>
      <c r="AI372" s="112"/>
      <c r="AJ372" s="112"/>
    </row>
    <row r="373" spans="7:36" x14ac:dyDescent="0.35">
      <c r="G373" s="106"/>
      <c r="H373" s="106"/>
      <c r="I373" s="112"/>
      <c r="J373" s="112"/>
      <c r="K373" s="112"/>
      <c r="L373" s="112"/>
      <c r="M373" s="112"/>
      <c r="N373" s="112"/>
      <c r="O373" s="112"/>
      <c r="P373" s="112"/>
      <c r="Q373" s="112"/>
      <c r="R373" s="112"/>
      <c r="S373" s="112"/>
      <c r="T373" s="112"/>
      <c r="U373" s="112"/>
      <c r="V373" s="112"/>
      <c r="W373" s="112"/>
      <c r="X373" s="112"/>
      <c r="Y373" s="112"/>
      <c r="Z373" s="112"/>
      <c r="AA373" s="112"/>
      <c r="AB373" s="112"/>
      <c r="AC373" s="112"/>
      <c r="AD373" s="112"/>
      <c r="AE373" s="112"/>
      <c r="AF373" s="112"/>
      <c r="AG373" s="112"/>
      <c r="AH373" s="112"/>
      <c r="AI373" s="112"/>
      <c r="AJ373" s="112"/>
    </row>
    <row r="374" spans="7:36" x14ac:dyDescent="0.35">
      <c r="G374" s="106"/>
      <c r="H374" s="106"/>
      <c r="I374" s="112"/>
      <c r="J374" s="112"/>
      <c r="K374" s="112"/>
      <c r="L374" s="112"/>
      <c r="M374" s="112"/>
      <c r="N374" s="112"/>
      <c r="O374" s="112"/>
      <c r="P374" s="112"/>
      <c r="Q374" s="112"/>
      <c r="R374" s="112"/>
      <c r="S374" s="112"/>
      <c r="T374" s="112"/>
      <c r="U374" s="112"/>
      <c r="V374" s="112"/>
      <c r="W374" s="112"/>
      <c r="X374" s="112"/>
      <c r="Y374" s="112"/>
      <c r="Z374" s="112"/>
      <c r="AA374" s="112"/>
      <c r="AB374" s="112"/>
      <c r="AC374" s="112"/>
      <c r="AD374" s="112"/>
      <c r="AE374" s="112"/>
      <c r="AF374" s="112"/>
      <c r="AG374" s="112"/>
      <c r="AH374" s="112"/>
      <c r="AI374" s="112"/>
      <c r="AJ374" s="112"/>
    </row>
    <row r="375" spans="7:36" x14ac:dyDescent="0.35">
      <c r="G375" s="106"/>
      <c r="H375" s="106"/>
      <c r="I375" s="112"/>
      <c r="J375" s="112"/>
      <c r="K375" s="112"/>
      <c r="L375" s="112"/>
      <c r="M375" s="112"/>
      <c r="N375" s="112"/>
      <c r="O375" s="112"/>
      <c r="P375" s="112"/>
      <c r="Q375" s="112"/>
      <c r="R375" s="112"/>
      <c r="S375" s="112"/>
      <c r="T375" s="112"/>
      <c r="U375" s="112"/>
      <c r="V375" s="112"/>
      <c r="W375" s="112"/>
      <c r="X375" s="112"/>
      <c r="Y375" s="112"/>
      <c r="Z375" s="112"/>
      <c r="AA375" s="112"/>
      <c r="AB375" s="112"/>
      <c r="AC375" s="112"/>
      <c r="AD375" s="112"/>
      <c r="AE375" s="112"/>
      <c r="AF375" s="112"/>
      <c r="AG375" s="112"/>
      <c r="AH375" s="112"/>
      <c r="AI375" s="112"/>
      <c r="AJ375" s="112"/>
    </row>
    <row r="376" spans="7:36" x14ac:dyDescent="0.35">
      <c r="G376" s="106"/>
      <c r="H376" s="106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  <c r="AA376" s="112"/>
      <c r="AB376" s="112"/>
      <c r="AC376" s="112"/>
      <c r="AD376" s="112"/>
      <c r="AE376" s="112"/>
      <c r="AF376" s="112"/>
      <c r="AG376" s="112"/>
      <c r="AH376" s="112"/>
      <c r="AI376" s="112"/>
      <c r="AJ376" s="112"/>
    </row>
    <row r="377" spans="7:36" x14ac:dyDescent="0.35">
      <c r="G377" s="106"/>
      <c r="H377" s="106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  <c r="AA377" s="112"/>
      <c r="AB377" s="112"/>
      <c r="AC377" s="112"/>
      <c r="AD377" s="112"/>
      <c r="AE377" s="112"/>
      <c r="AF377" s="112"/>
      <c r="AG377" s="112"/>
      <c r="AH377" s="112"/>
      <c r="AI377" s="112"/>
      <c r="AJ377" s="112"/>
    </row>
    <row r="378" spans="7:36" x14ac:dyDescent="0.35">
      <c r="G378" s="106"/>
      <c r="H378" s="106"/>
      <c r="I378" s="112"/>
      <c r="J378" s="112"/>
      <c r="K378" s="112"/>
      <c r="L378" s="112"/>
      <c r="M378" s="112"/>
      <c r="N378" s="112"/>
      <c r="O378" s="112"/>
      <c r="P378" s="112"/>
      <c r="Q378" s="112"/>
      <c r="R378" s="112"/>
      <c r="S378" s="112"/>
      <c r="T378" s="112"/>
      <c r="U378" s="112"/>
      <c r="V378" s="112"/>
      <c r="W378" s="112"/>
      <c r="X378" s="112"/>
      <c r="Y378" s="112"/>
      <c r="Z378" s="112"/>
      <c r="AA378" s="112"/>
      <c r="AB378" s="112"/>
      <c r="AC378" s="112"/>
      <c r="AD378" s="112"/>
      <c r="AE378" s="112"/>
      <c r="AF378" s="112"/>
      <c r="AG378" s="112"/>
      <c r="AH378" s="112"/>
      <c r="AI378" s="112"/>
      <c r="AJ378" s="112"/>
    </row>
    <row r="379" spans="7:36" x14ac:dyDescent="0.35">
      <c r="G379" s="106"/>
      <c r="H379" s="106"/>
      <c r="I379" s="112"/>
      <c r="J379" s="112"/>
      <c r="K379" s="112"/>
      <c r="L379" s="112"/>
      <c r="M379" s="112"/>
      <c r="N379" s="112"/>
      <c r="O379" s="112"/>
      <c r="P379" s="112"/>
      <c r="Q379" s="112"/>
      <c r="R379" s="112"/>
      <c r="S379" s="112"/>
      <c r="T379" s="112"/>
      <c r="U379" s="112"/>
      <c r="V379" s="112"/>
      <c r="W379" s="112"/>
      <c r="X379" s="112"/>
      <c r="Y379" s="112"/>
      <c r="Z379" s="112"/>
      <c r="AA379" s="112"/>
      <c r="AB379" s="112"/>
      <c r="AC379" s="112"/>
      <c r="AD379" s="112"/>
      <c r="AE379" s="112"/>
      <c r="AF379" s="112"/>
      <c r="AG379" s="112"/>
      <c r="AH379" s="112"/>
      <c r="AI379" s="112"/>
      <c r="AJ379" s="112"/>
    </row>
    <row r="380" spans="7:36" x14ac:dyDescent="0.35">
      <c r="G380" s="106"/>
      <c r="H380" s="106"/>
      <c r="I380" s="112"/>
      <c r="J380" s="112"/>
      <c r="K380" s="112"/>
      <c r="L380" s="112"/>
      <c r="M380" s="112"/>
      <c r="N380" s="112"/>
      <c r="O380" s="112"/>
      <c r="P380" s="112"/>
      <c r="Q380" s="112"/>
      <c r="R380" s="112"/>
      <c r="S380" s="112"/>
      <c r="T380" s="112"/>
      <c r="U380" s="112"/>
      <c r="V380" s="112"/>
      <c r="W380" s="112"/>
      <c r="X380" s="112"/>
      <c r="Y380" s="112"/>
      <c r="Z380" s="112"/>
      <c r="AA380" s="112"/>
      <c r="AB380" s="112"/>
      <c r="AC380" s="112"/>
      <c r="AD380" s="112"/>
      <c r="AE380" s="112"/>
      <c r="AF380" s="112"/>
      <c r="AG380" s="112"/>
      <c r="AH380" s="112"/>
      <c r="AI380" s="112"/>
      <c r="AJ380" s="112"/>
    </row>
    <row r="381" spans="7:36" x14ac:dyDescent="0.35">
      <c r="G381" s="106"/>
      <c r="H381" s="106"/>
      <c r="I381" s="112"/>
      <c r="J381" s="112"/>
      <c r="K381" s="112"/>
      <c r="L381" s="112"/>
      <c r="M381" s="112"/>
      <c r="N381" s="112"/>
      <c r="O381" s="112"/>
      <c r="P381" s="112"/>
      <c r="Q381" s="112"/>
      <c r="R381" s="112"/>
      <c r="S381" s="112"/>
      <c r="T381" s="112"/>
      <c r="U381" s="112"/>
      <c r="V381" s="112"/>
      <c r="W381" s="112"/>
      <c r="X381" s="112"/>
      <c r="Y381" s="112"/>
      <c r="Z381" s="112"/>
      <c r="AA381" s="112"/>
      <c r="AB381" s="112"/>
      <c r="AC381" s="112"/>
      <c r="AD381" s="112"/>
      <c r="AE381" s="112"/>
      <c r="AF381" s="112"/>
      <c r="AG381" s="112"/>
      <c r="AH381" s="112"/>
      <c r="AI381" s="112"/>
      <c r="AJ381" s="112"/>
    </row>
    <row r="382" spans="7:36" x14ac:dyDescent="0.35">
      <c r="G382" s="106"/>
      <c r="H382" s="106"/>
      <c r="I382" s="112"/>
      <c r="J382" s="112"/>
      <c r="K382" s="112"/>
      <c r="L382" s="112"/>
      <c r="M382" s="112"/>
      <c r="N382" s="112"/>
      <c r="O382" s="112"/>
      <c r="P382" s="112"/>
      <c r="Q382" s="112"/>
      <c r="R382" s="112"/>
      <c r="S382" s="112"/>
      <c r="T382" s="112"/>
      <c r="U382" s="112"/>
      <c r="V382" s="112"/>
      <c r="W382" s="112"/>
      <c r="X382" s="112"/>
      <c r="Y382" s="112"/>
      <c r="Z382" s="112"/>
      <c r="AA382" s="112"/>
      <c r="AB382" s="112"/>
      <c r="AC382" s="112"/>
      <c r="AD382" s="112"/>
      <c r="AE382" s="112"/>
      <c r="AF382" s="112"/>
      <c r="AG382" s="112"/>
      <c r="AH382" s="112"/>
      <c r="AI382" s="112"/>
      <c r="AJ382" s="112"/>
    </row>
    <row r="383" spans="7:36" x14ac:dyDescent="0.35">
      <c r="G383" s="106"/>
      <c r="H383" s="106"/>
      <c r="I383" s="112"/>
      <c r="J383" s="112"/>
      <c r="K383" s="112"/>
      <c r="L383" s="112"/>
      <c r="M383" s="112"/>
      <c r="N383" s="112"/>
      <c r="O383" s="112"/>
      <c r="P383" s="112"/>
      <c r="Q383" s="112"/>
      <c r="R383" s="112"/>
      <c r="S383" s="112"/>
      <c r="T383" s="112"/>
      <c r="U383" s="112"/>
      <c r="V383" s="112"/>
      <c r="W383" s="112"/>
      <c r="X383" s="112"/>
      <c r="Y383" s="112"/>
      <c r="Z383" s="112"/>
      <c r="AA383" s="112"/>
      <c r="AB383" s="112"/>
      <c r="AC383" s="112"/>
      <c r="AD383" s="112"/>
      <c r="AE383" s="112"/>
      <c r="AF383" s="112"/>
      <c r="AG383" s="112"/>
      <c r="AH383" s="112"/>
      <c r="AI383" s="112"/>
      <c r="AJ383" s="112"/>
    </row>
    <row r="384" spans="7:36" x14ac:dyDescent="0.35">
      <c r="G384" s="106"/>
      <c r="H384" s="106"/>
      <c r="I384" s="112"/>
      <c r="J384" s="112"/>
      <c r="K384" s="112"/>
      <c r="L384" s="112"/>
      <c r="M384" s="112"/>
      <c r="N384" s="112"/>
      <c r="O384" s="112"/>
      <c r="P384" s="112"/>
      <c r="Q384" s="112"/>
      <c r="R384" s="112"/>
      <c r="S384" s="112"/>
      <c r="T384" s="112"/>
      <c r="U384" s="112"/>
      <c r="V384" s="112"/>
      <c r="W384" s="112"/>
      <c r="X384" s="112"/>
      <c r="Y384" s="112"/>
      <c r="Z384" s="112"/>
      <c r="AA384" s="112"/>
      <c r="AB384" s="112"/>
      <c r="AC384" s="112"/>
      <c r="AD384" s="112"/>
      <c r="AE384" s="112"/>
      <c r="AF384" s="112"/>
      <c r="AG384" s="112"/>
      <c r="AH384" s="112"/>
      <c r="AI384" s="112"/>
      <c r="AJ384" s="112"/>
    </row>
    <row r="385" spans="7:36" x14ac:dyDescent="0.35">
      <c r="G385" s="106"/>
      <c r="H385" s="106"/>
      <c r="I385" s="112"/>
      <c r="J385" s="112"/>
      <c r="K385" s="112"/>
      <c r="L385" s="112"/>
      <c r="M385" s="112"/>
      <c r="N385" s="112"/>
      <c r="O385" s="112"/>
      <c r="P385" s="112"/>
      <c r="Q385" s="112"/>
      <c r="R385" s="112"/>
      <c r="S385" s="112"/>
      <c r="T385" s="112"/>
      <c r="U385" s="112"/>
      <c r="V385" s="112"/>
      <c r="W385" s="112"/>
      <c r="X385" s="112"/>
      <c r="Y385" s="112"/>
      <c r="Z385" s="112"/>
      <c r="AA385" s="112"/>
      <c r="AB385" s="112"/>
      <c r="AC385" s="112"/>
      <c r="AD385" s="112"/>
      <c r="AE385" s="112"/>
      <c r="AF385" s="112"/>
      <c r="AG385" s="112"/>
      <c r="AH385" s="112"/>
      <c r="AI385" s="112"/>
      <c r="AJ385" s="112"/>
    </row>
    <row r="386" spans="7:36" x14ac:dyDescent="0.35">
      <c r="G386" s="106"/>
      <c r="H386" s="106"/>
      <c r="I386" s="112"/>
      <c r="J386" s="112"/>
      <c r="K386" s="112"/>
      <c r="L386" s="112"/>
      <c r="M386" s="112"/>
      <c r="N386" s="112"/>
      <c r="O386" s="112"/>
      <c r="P386" s="112"/>
      <c r="Q386" s="112"/>
      <c r="R386" s="112"/>
      <c r="S386" s="112"/>
      <c r="T386" s="112"/>
      <c r="U386" s="112"/>
      <c r="V386" s="112"/>
      <c r="W386" s="112"/>
      <c r="X386" s="112"/>
      <c r="Y386" s="112"/>
      <c r="Z386" s="112"/>
      <c r="AA386" s="112"/>
      <c r="AB386" s="112"/>
      <c r="AC386" s="112"/>
      <c r="AD386" s="112"/>
      <c r="AE386" s="112"/>
      <c r="AF386" s="112"/>
      <c r="AG386" s="112"/>
      <c r="AH386" s="112"/>
      <c r="AI386" s="112"/>
      <c r="AJ386" s="112"/>
    </row>
    <row r="387" spans="7:36" x14ac:dyDescent="0.35">
      <c r="G387" s="106"/>
      <c r="H387" s="106"/>
      <c r="I387" s="112"/>
      <c r="J387" s="112"/>
      <c r="K387" s="112"/>
      <c r="L387" s="112"/>
      <c r="M387" s="112"/>
      <c r="N387" s="112"/>
      <c r="O387" s="112"/>
      <c r="P387" s="112"/>
      <c r="Q387" s="112"/>
      <c r="R387" s="112"/>
      <c r="S387" s="112"/>
      <c r="T387" s="112"/>
      <c r="U387" s="112"/>
      <c r="V387" s="112"/>
      <c r="W387" s="112"/>
      <c r="X387" s="112"/>
      <c r="Y387" s="112"/>
      <c r="Z387" s="112"/>
      <c r="AA387" s="112"/>
      <c r="AB387" s="112"/>
      <c r="AC387" s="112"/>
      <c r="AD387" s="112"/>
      <c r="AE387" s="112"/>
      <c r="AF387" s="112"/>
      <c r="AG387" s="112"/>
      <c r="AH387" s="112"/>
      <c r="AI387" s="112"/>
      <c r="AJ387" s="112"/>
    </row>
    <row r="388" spans="7:36" x14ac:dyDescent="0.35">
      <c r="G388" s="106"/>
      <c r="H388" s="106"/>
      <c r="I388" s="112"/>
      <c r="J388" s="112"/>
      <c r="K388" s="112"/>
      <c r="L388" s="112"/>
      <c r="M388" s="112"/>
      <c r="N388" s="112"/>
      <c r="O388" s="112"/>
      <c r="P388" s="112"/>
      <c r="Q388" s="112"/>
      <c r="R388" s="112"/>
      <c r="S388" s="112"/>
      <c r="T388" s="112"/>
      <c r="U388" s="112"/>
      <c r="V388" s="112"/>
      <c r="W388" s="112"/>
      <c r="X388" s="112"/>
      <c r="Y388" s="112"/>
      <c r="Z388" s="112"/>
      <c r="AA388" s="112"/>
      <c r="AB388" s="112"/>
      <c r="AC388" s="112"/>
      <c r="AD388" s="112"/>
      <c r="AE388" s="112"/>
      <c r="AF388" s="112"/>
      <c r="AG388" s="112"/>
      <c r="AH388" s="112"/>
      <c r="AI388" s="112"/>
      <c r="AJ388" s="112"/>
    </row>
    <row r="389" spans="7:36" x14ac:dyDescent="0.35">
      <c r="G389" s="106"/>
      <c r="H389" s="106"/>
      <c r="I389" s="112"/>
      <c r="J389" s="112"/>
      <c r="K389" s="112"/>
      <c r="L389" s="112"/>
      <c r="M389" s="112"/>
      <c r="N389" s="112"/>
      <c r="O389" s="112"/>
      <c r="P389" s="112"/>
      <c r="Q389" s="112"/>
      <c r="R389" s="112"/>
      <c r="S389" s="112"/>
      <c r="T389" s="112"/>
      <c r="U389" s="112"/>
      <c r="V389" s="112"/>
      <c r="W389" s="112"/>
      <c r="X389" s="112"/>
      <c r="Y389" s="112"/>
      <c r="Z389" s="112"/>
      <c r="AA389" s="112"/>
      <c r="AB389" s="112"/>
      <c r="AC389" s="112"/>
      <c r="AD389" s="112"/>
      <c r="AE389" s="112"/>
      <c r="AF389" s="112"/>
      <c r="AG389" s="112"/>
      <c r="AH389" s="112"/>
      <c r="AI389" s="112"/>
      <c r="AJ389" s="112"/>
    </row>
    <row r="390" spans="7:36" x14ac:dyDescent="0.35">
      <c r="G390" s="106"/>
      <c r="H390" s="106"/>
      <c r="I390" s="112"/>
      <c r="J390" s="112"/>
      <c r="K390" s="112"/>
      <c r="L390" s="112"/>
      <c r="M390" s="112"/>
      <c r="N390" s="112"/>
      <c r="O390" s="112"/>
      <c r="P390" s="112"/>
      <c r="Q390" s="112"/>
      <c r="R390" s="112"/>
      <c r="S390" s="112"/>
      <c r="T390" s="112"/>
      <c r="U390" s="112"/>
      <c r="V390" s="112"/>
      <c r="W390" s="112"/>
      <c r="X390" s="112"/>
      <c r="Y390" s="112"/>
      <c r="Z390" s="112"/>
      <c r="AA390" s="112"/>
      <c r="AB390" s="112"/>
      <c r="AC390" s="112"/>
      <c r="AD390" s="112"/>
      <c r="AE390" s="112"/>
      <c r="AF390" s="112"/>
      <c r="AG390" s="112"/>
      <c r="AH390" s="112"/>
      <c r="AI390" s="112"/>
      <c r="AJ390" s="112"/>
    </row>
    <row r="391" spans="7:36" x14ac:dyDescent="0.35">
      <c r="G391" s="106"/>
      <c r="H391" s="106"/>
      <c r="I391" s="112"/>
      <c r="J391" s="112"/>
      <c r="K391" s="112"/>
      <c r="L391" s="112"/>
      <c r="M391" s="112"/>
      <c r="N391" s="112"/>
      <c r="O391" s="112"/>
      <c r="P391" s="112"/>
      <c r="Q391" s="112"/>
      <c r="R391" s="112"/>
      <c r="S391" s="112"/>
      <c r="T391" s="112"/>
      <c r="U391" s="112"/>
      <c r="V391" s="112"/>
      <c r="W391" s="112"/>
      <c r="X391" s="112"/>
      <c r="Y391" s="112"/>
      <c r="Z391" s="112"/>
      <c r="AA391" s="112"/>
      <c r="AB391" s="112"/>
      <c r="AC391" s="112"/>
      <c r="AD391" s="112"/>
      <c r="AE391" s="112"/>
      <c r="AF391" s="112"/>
      <c r="AG391" s="112"/>
      <c r="AH391" s="112"/>
      <c r="AI391" s="112"/>
      <c r="AJ391" s="112"/>
    </row>
    <row r="392" spans="7:36" x14ac:dyDescent="0.35">
      <c r="G392" s="106"/>
      <c r="H392" s="106"/>
      <c r="I392" s="112"/>
      <c r="J392" s="112"/>
      <c r="K392" s="112"/>
      <c r="L392" s="112"/>
      <c r="M392" s="112"/>
      <c r="N392" s="112"/>
      <c r="O392" s="112"/>
      <c r="P392" s="112"/>
      <c r="Q392" s="112"/>
      <c r="R392" s="112"/>
      <c r="S392" s="112"/>
      <c r="T392" s="112"/>
      <c r="U392" s="112"/>
      <c r="V392" s="112"/>
      <c r="W392" s="112"/>
      <c r="X392" s="112"/>
      <c r="Y392" s="112"/>
      <c r="Z392" s="112"/>
      <c r="AA392" s="112"/>
      <c r="AB392" s="112"/>
      <c r="AC392" s="112"/>
      <c r="AD392" s="112"/>
      <c r="AE392" s="112"/>
      <c r="AF392" s="112"/>
      <c r="AG392" s="112"/>
      <c r="AH392" s="112"/>
      <c r="AI392" s="112"/>
      <c r="AJ392" s="112"/>
    </row>
    <row r="393" spans="7:36" x14ac:dyDescent="0.35">
      <c r="G393" s="106"/>
      <c r="H393" s="106"/>
      <c r="I393" s="112"/>
      <c r="J393" s="112"/>
      <c r="K393" s="112"/>
      <c r="L393" s="112"/>
      <c r="M393" s="112"/>
      <c r="N393" s="112"/>
      <c r="O393" s="112"/>
      <c r="P393" s="112"/>
      <c r="Q393" s="112"/>
      <c r="R393" s="112"/>
      <c r="S393" s="112"/>
      <c r="T393" s="112"/>
      <c r="U393" s="112"/>
      <c r="V393" s="112"/>
      <c r="W393" s="112"/>
      <c r="X393" s="112"/>
      <c r="Y393" s="112"/>
      <c r="Z393" s="112"/>
      <c r="AA393" s="112"/>
      <c r="AB393" s="112"/>
      <c r="AC393" s="112"/>
      <c r="AD393" s="112"/>
      <c r="AE393" s="112"/>
      <c r="AF393" s="112"/>
      <c r="AG393" s="112"/>
      <c r="AH393" s="112"/>
      <c r="AI393" s="112"/>
      <c r="AJ393" s="112"/>
    </row>
    <row r="394" spans="7:36" x14ac:dyDescent="0.35">
      <c r="G394" s="106"/>
      <c r="H394" s="106"/>
      <c r="I394" s="112"/>
      <c r="J394" s="112"/>
      <c r="K394" s="112"/>
      <c r="L394" s="112"/>
      <c r="M394" s="112"/>
      <c r="N394" s="112"/>
      <c r="O394" s="112"/>
      <c r="P394" s="112"/>
      <c r="Q394" s="112"/>
      <c r="R394" s="112"/>
      <c r="S394" s="112"/>
      <c r="T394" s="112"/>
      <c r="U394" s="112"/>
      <c r="V394" s="112"/>
      <c r="W394" s="112"/>
      <c r="X394" s="112"/>
      <c r="Y394" s="112"/>
      <c r="Z394" s="112"/>
      <c r="AA394" s="112"/>
      <c r="AB394" s="112"/>
      <c r="AC394" s="112"/>
      <c r="AD394" s="112"/>
      <c r="AE394" s="112"/>
      <c r="AF394" s="112"/>
      <c r="AG394" s="112"/>
      <c r="AH394" s="112"/>
      <c r="AI394" s="112"/>
      <c r="AJ394" s="112"/>
    </row>
    <row r="395" spans="7:36" x14ac:dyDescent="0.35">
      <c r="G395" s="106"/>
      <c r="H395" s="106"/>
      <c r="I395" s="112"/>
      <c r="J395" s="112"/>
      <c r="K395" s="112"/>
      <c r="L395" s="112"/>
      <c r="M395" s="112"/>
      <c r="N395" s="112"/>
      <c r="O395" s="112"/>
      <c r="P395" s="112"/>
      <c r="Q395" s="112"/>
      <c r="R395" s="112"/>
      <c r="S395" s="112"/>
      <c r="T395" s="112"/>
      <c r="U395" s="112"/>
      <c r="V395" s="112"/>
      <c r="W395" s="112"/>
      <c r="X395" s="112"/>
      <c r="Y395" s="112"/>
      <c r="Z395" s="112"/>
      <c r="AA395" s="112"/>
      <c r="AB395" s="112"/>
      <c r="AC395" s="112"/>
      <c r="AD395" s="112"/>
      <c r="AE395" s="112"/>
      <c r="AF395" s="112"/>
      <c r="AG395" s="112"/>
      <c r="AH395" s="112"/>
      <c r="AI395" s="112"/>
      <c r="AJ395" s="112"/>
    </row>
    <row r="396" spans="7:36" x14ac:dyDescent="0.35">
      <c r="G396" s="106"/>
      <c r="H396" s="106"/>
      <c r="I396" s="112"/>
      <c r="J396" s="112"/>
      <c r="K396" s="112"/>
      <c r="L396" s="112"/>
      <c r="M396" s="112"/>
      <c r="N396" s="112"/>
      <c r="O396" s="112"/>
      <c r="P396" s="112"/>
      <c r="Q396" s="112"/>
      <c r="R396" s="112"/>
      <c r="S396" s="112"/>
      <c r="T396" s="112"/>
      <c r="U396" s="112"/>
      <c r="V396" s="112"/>
      <c r="W396" s="112"/>
      <c r="X396" s="112"/>
      <c r="Y396" s="112"/>
      <c r="Z396" s="112"/>
      <c r="AA396" s="112"/>
      <c r="AB396" s="112"/>
      <c r="AC396" s="112"/>
      <c r="AD396" s="112"/>
      <c r="AE396" s="112"/>
      <c r="AF396" s="112"/>
      <c r="AG396" s="112"/>
      <c r="AH396" s="112"/>
      <c r="AI396" s="112"/>
      <c r="AJ396" s="112"/>
    </row>
    <row r="397" spans="7:36" x14ac:dyDescent="0.35">
      <c r="G397" s="106"/>
      <c r="H397" s="106"/>
      <c r="I397" s="112"/>
      <c r="J397" s="112"/>
      <c r="K397" s="112"/>
      <c r="L397" s="112"/>
      <c r="M397" s="112"/>
      <c r="N397" s="112"/>
      <c r="O397" s="112"/>
      <c r="P397" s="112"/>
      <c r="Q397" s="112"/>
      <c r="R397" s="112"/>
      <c r="S397" s="112"/>
      <c r="T397" s="112"/>
      <c r="U397" s="112"/>
      <c r="V397" s="112"/>
      <c r="W397" s="112"/>
      <c r="X397" s="112"/>
      <c r="Y397" s="112"/>
      <c r="Z397" s="112"/>
      <c r="AA397" s="112"/>
      <c r="AB397" s="112"/>
      <c r="AC397" s="112"/>
      <c r="AD397" s="112"/>
      <c r="AE397" s="112"/>
      <c r="AF397" s="112"/>
      <c r="AG397" s="112"/>
      <c r="AH397" s="112"/>
      <c r="AI397" s="112"/>
      <c r="AJ397" s="112"/>
    </row>
    <row r="398" spans="7:36" x14ac:dyDescent="0.35">
      <c r="G398" s="106"/>
      <c r="H398" s="106"/>
      <c r="I398" s="112"/>
      <c r="J398" s="112"/>
      <c r="K398" s="112"/>
      <c r="L398" s="112"/>
      <c r="M398" s="112"/>
      <c r="N398" s="112"/>
      <c r="O398" s="112"/>
      <c r="P398" s="112"/>
      <c r="Q398" s="112"/>
      <c r="R398" s="112"/>
      <c r="S398" s="112"/>
      <c r="T398" s="112"/>
      <c r="U398" s="112"/>
      <c r="V398" s="112"/>
      <c r="W398" s="112"/>
      <c r="X398" s="112"/>
      <c r="Y398" s="112"/>
      <c r="Z398" s="112"/>
      <c r="AA398" s="112"/>
      <c r="AB398" s="112"/>
      <c r="AC398" s="112"/>
      <c r="AD398" s="112"/>
      <c r="AE398" s="112"/>
      <c r="AF398" s="112"/>
      <c r="AG398" s="112"/>
      <c r="AH398" s="112"/>
      <c r="AI398" s="112"/>
      <c r="AJ398" s="112"/>
    </row>
    <row r="399" spans="7:36" x14ac:dyDescent="0.35">
      <c r="G399" s="106"/>
      <c r="H399" s="106"/>
      <c r="I399" s="112"/>
      <c r="J399" s="112"/>
      <c r="K399" s="112"/>
      <c r="L399" s="112"/>
      <c r="M399" s="112"/>
      <c r="N399" s="112"/>
      <c r="O399" s="112"/>
      <c r="P399" s="112"/>
      <c r="Q399" s="112"/>
      <c r="R399" s="112"/>
      <c r="S399" s="112"/>
      <c r="T399" s="112"/>
      <c r="U399" s="112"/>
      <c r="V399" s="112"/>
      <c r="W399" s="112"/>
      <c r="X399" s="112"/>
      <c r="Y399" s="112"/>
      <c r="Z399" s="112"/>
      <c r="AA399" s="112"/>
      <c r="AB399" s="112"/>
      <c r="AC399" s="112"/>
      <c r="AD399" s="112"/>
      <c r="AE399" s="112"/>
      <c r="AF399" s="112"/>
      <c r="AG399" s="112"/>
      <c r="AH399" s="112"/>
      <c r="AI399" s="112"/>
      <c r="AJ399" s="112"/>
    </row>
    <row r="400" spans="7:36" x14ac:dyDescent="0.35">
      <c r="G400" s="106"/>
      <c r="H400" s="106"/>
      <c r="I400" s="112"/>
      <c r="J400" s="112"/>
      <c r="K400" s="112"/>
      <c r="L400" s="112"/>
      <c r="M400" s="112"/>
      <c r="N400" s="112"/>
      <c r="O400" s="112"/>
      <c r="P400" s="112"/>
      <c r="Q400" s="112"/>
      <c r="R400" s="112"/>
      <c r="S400" s="112"/>
      <c r="T400" s="112"/>
      <c r="U400" s="112"/>
      <c r="V400" s="112"/>
      <c r="W400" s="112"/>
      <c r="X400" s="112"/>
      <c r="Y400" s="112"/>
      <c r="Z400" s="112"/>
      <c r="AA400" s="112"/>
      <c r="AB400" s="112"/>
      <c r="AC400" s="112"/>
      <c r="AD400" s="112"/>
      <c r="AE400" s="112"/>
      <c r="AF400" s="112"/>
      <c r="AG400" s="112"/>
      <c r="AH400" s="112"/>
      <c r="AI400" s="112"/>
      <c r="AJ400" s="112"/>
    </row>
    <row r="401" spans="7:36" x14ac:dyDescent="0.35">
      <c r="G401" s="106"/>
      <c r="H401" s="106"/>
      <c r="I401" s="112"/>
      <c r="J401" s="112"/>
      <c r="K401" s="112"/>
      <c r="L401" s="112"/>
      <c r="M401" s="112"/>
      <c r="N401" s="112"/>
      <c r="O401" s="112"/>
      <c r="P401" s="112"/>
      <c r="Q401" s="112"/>
      <c r="R401" s="112"/>
      <c r="S401" s="112"/>
      <c r="T401" s="112"/>
      <c r="U401" s="112"/>
      <c r="V401" s="112"/>
      <c r="W401" s="112"/>
      <c r="X401" s="112"/>
      <c r="Y401" s="112"/>
      <c r="Z401" s="112"/>
      <c r="AA401" s="112"/>
      <c r="AB401" s="112"/>
      <c r="AC401" s="112"/>
      <c r="AD401" s="112"/>
      <c r="AE401" s="112"/>
      <c r="AF401" s="112"/>
      <c r="AG401" s="112"/>
      <c r="AH401" s="112"/>
      <c r="AI401" s="112"/>
      <c r="AJ401" s="112"/>
    </row>
    <row r="402" spans="7:36" x14ac:dyDescent="0.35">
      <c r="G402" s="106"/>
      <c r="H402" s="106"/>
      <c r="I402" s="112"/>
      <c r="J402" s="112"/>
      <c r="K402" s="112"/>
      <c r="L402" s="112"/>
      <c r="M402" s="112"/>
      <c r="N402" s="112"/>
      <c r="O402" s="112"/>
      <c r="P402" s="112"/>
      <c r="Q402" s="112"/>
      <c r="R402" s="112"/>
      <c r="S402" s="112"/>
      <c r="T402" s="112"/>
      <c r="U402" s="112"/>
      <c r="V402" s="112"/>
      <c r="W402" s="112"/>
      <c r="X402" s="112"/>
      <c r="Y402" s="112"/>
      <c r="Z402" s="112"/>
      <c r="AA402" s="112"/>
      <c r="AB402" s="112"/>
      <c r="AC402" s="112"/>
      <c r="AD402" s="112"/>
      <c r="AE402" s="112"/>
      <c r="AF402" s="112"/>
      <c r="AG402" s="112"/>
      <c r="AH402" s="112"/>
      <c r="AI402" s="112"/>
      <c r="AJ402" s="112"/>
    </row>
    <row r="403" spans="7:36" x14ac:dyDescent="0.35">
      <c r="G403" s="106"/>
      <c r="H403" s="106"/>
      <c r="I403" s="112"/>
      <c r="J403" s="112"/>
      <c r="K403" s="112"/>
      <c r="L403" s="112"/>
      <c r="M403" s="112"/>
      <c r="N403" s="112"/>
      <c r="O403" s="112"/>
      <c r="P403" s="112"/>
      <c r="Q403" s="112"/>
      <c r="R403" s="112"/>
      <c r="S403" s="112"/>
      <c r="T403" s="112"/>
      <c r="U403" s="112"/>
      <c r="V403" s="112"/>
      <c r="W403" s="112"/>
      <c r="X403" s="112"/>
      <c r="Y403" s="112"/>
      <c r="Z403" s="112"/>
      <c r="AA403" s="112"/>
      <c r="AB403" s="112"/>
      <c r="AC403" s="112"/>
      <c r="AD403" s="112"/>
      <c r="AE403" s="112"/>
      <c r="AF403" s="112"/>
      <c r="AG403" s="112"/>
      <c r="AH403" s="112"/>
      <c r="AI403" s="112"/>
      <c r="AJ403" s="112"/>
    </row>
    <row r="404" spans="7:36" x14ac:dyDescent="0.35">
      <c r="G404" s="106"/>
      <c r="H404" s="106"/>
      <c r="I404" s="112"/>
      <c r="J404" s="112"/>
      <c r="K404" s="112"/>
      <c r="L404" s="112"/>
      <c r="M404" s="112"/>
      <c r="N404" s="112"/>
      <c r="O404" s="112"/>
      <c r="P404" s="112"/>
      <c r="Q404" s="112"/>
      <c r="R404" s="112"/>
      <c r="S404" s="112"/>
      <c r="T404" s="112"/>
      <c r="U404" s="112"/>
      <c r="V404" s="112"/>
      <c r="W404" s="112"/>
      <c r="X404" s="112"/>
      <c r="Y404" s="112"/>
      <c r="Z404" s="112"/>
      <c r="AA404" s="112"/>
      <c r="AB404" s="112"/>
      <c r="AC404" s="112"/>
      <c r="AD404" s="112"/>
      <c r="AE404" s="112"/>
      <c r="AF404" s="112"/>
      <c r="AG404" s="112"/>
      <c r="AH404" s="112"/>
      <c r="AI404" s="112"/>
      <c r="AJ404" s="112"/>
    </row>
    <row r="405" spans="7:36" x14ac:dyDescent="0.35">
      <c r="G405" s="106"/>
      <c r="H405" s="106"/>
      <c r="I405" s="112"/>
      <c r="J405" s="112"/>
      <c r="K405" s="112"/>
      <c r="L405" s="112"/>
      <c r="M405" s="112"/>
      <c r="N405" s="112"/>
      <c r="O405" s="112"/>
      <c r="P405" s="112"/>
      <c r="Q405" s="112"/>
      <c r="R405" s="112"/>
      <c r="S405" s="112"/>
      <c r="T405" s="112"/>
      <c r="U405" s="112"/>
      <c r="V405" s="112"/>
      <c r="W405" s="112"/>
      <c r="X405" s="112"/>
      <c r="Y405" s="112"/>
      <c r="Z405" s="112"/>
      <c r="AA405" s="112"/>
      <c r="AB405" s="112"/>
      <c r="AC405" s="112"/>
      <c r="AD405" s="112"/>
      <c r="AE405" s="112"/>
      <c r="AF405" s="112"/>
      <c r="AG405" s="112"/>
      <c r="AH405" s="112"/>
      <c r="AI405" s="112"/>
      <c r="AJ405" s="112"/>
    </row>
    <row r="406" spans="7:36" x14ac:dyDescent="0.35">
      <c r="G406" s="106"/>
      <c r="H406" s="106"/>
      <c r="I406" s="112"/>
      <c r="J406" s="112"/>
      <c r="K406" s="112"/>
      <c r="L406" s="112"/>
      <c r="M406" s="112"/>
      <c r="N406" s="112"/>
      <c r="O406" s="112"/>
      <c r="P406" s="112"/>
      <c r="Q406" s="112"/>
      <c r="R406" s="112"/>
      <c r="S406" s="112"/>
      <c r="T406" s="112"/>
      <c r="U406" s="112"/>
      <c r="V406" s="112"/>
      <c r="W406" s="112"/>
      <c r="X406" s="112"/>
      <c r="Y406" s="112"/>
      <c r="Z406" s="112"/>
      <c r="AA406" s="112"/>
      <c r="AB406" s="112"/>
      <c r="AC406" s="112"/>
      <c r="AD406" s="112"/>
      <c r="AE406" s="112"/>
      <c r="AF406" s="112"/>
      <c r="AG406" s="112"/>
      <c r="AH406" s="112"/>
      <c r="AI406" s="112"/>
      <c r="AJ406" s="112"/>
    </row>
    <row r="407" spans="7:36" x14ac:dyDescent="0.35">
      <c r="G407" s="106"/>
      <c r="H407" s="106"/>
      <c r="I407" s="112"/>
      <c r="J407" s="112"/>
      <c r="K407" s="112"/>
      <c r="L407" s="112"/>
      <c r="M407" s="112"/>
      <c r="N407" s="112"/>
      <c r="O407" s="112"/>
      <c r="P407" s="112"/>
      <c r="Q407" s="112"/>
      <c r="R407" s="112"/>
      <c r="S407" s="112"/>
      <c r="T407" s="112"/>
      <c r="U407" s="112"/>
      <c r="V407" s="112"/>
      <c r="W407" s="112"/>
      <c r="X407" s="112"/>
      <c r="Y407" s="112"/>
      <c r="Z407" s="112"/>
      <c r="AA407" s="112"/>
      <c r="AB407" s="112"/>
      <c r="AC407" s="112"/>
      <c r="AD407" s="112"/>
      <c r="AE407" s="112"/>
      <c r="AF407" s="112"/>
      <c r="AG407" s="112"/>
      <c r="AH407" s="112"/>
      <c r="AI407" s="112"/>
      <c r="AJ407" s="112"/>
    </row>
    <row r="408" spans="7:36" x14ac:dyDescent="0.35">
      <c r="G408" s="106"/>
      <c r="H408" s="106"/>
      <c r="I408" s="112"/>
      <c r="J408" s="112"/>
      <c r="K408" s="112"/>
      <c r="L408" s="112"/>
      <c r="M408" s="112"/>
      <c r="N408" s="112"/>
      <c r="O408" s="112"/>
      <c r="P408" s="112"/>
      <c r="Q408" s="112"/>
      <c r="R408" s="112"/>
      <c r="S408" s="112"/>
      <c r="T408" s="112"/>
      <c r="U408" s="112"/>
      <c r="V408" s="112"/>
      <c r="W408" s="112"/>
      <c r="X408" s="112"/>
      <c r="Y408" s="112"/>
      <c r="Z408" s="112"/>
      <c r="AA408" s="112"/>
      <c r="AB408" s="112"/>
      <c r="AC408" s="112"/>
      <c r="AD408" s="112"/>
      <c r="AE408" s="112"/>
      <c r="AF408" s="112"/>
      <c r="AG408" s="112"/>
      <c r="AH408" s="112"/>
      <c r="AI408" s="112"/>
      <c r="AJ408" s="112"/>
    </row>
    <row r="409" spans="7:36" x14ac:dyDescent="0.35">
      <c r="G409" s="106"/>
      <c r="H409" s="106"/>
      <c r="I409" s="112"/>
      <c r="J409" s="112"/>
      <c r="K409" s="112"/>
      <c r="L409" s="112"/>
      <c r="M409" s="112"/>
      <c r="N409" s="112"/>
      <c r="O409" s="112"/>
      <c r="P409" s="112"/>
      <c r="Q409" s="112"/>
      <c r="R409" s="112"/>
      <c r="S409" s="112"/>
      <c r="T409" s="112"/>
      <c r="U409" s="112"/>
      <c r="V409" s="112"/>
      <c r="W409" s="112"/>
      <c r="X409" s="112"/>
      <c r="Y409" s="112"/>
      <c r="Z409" s="112"/>
      <c r="AA409" s="112"/>
      <c r="AB409" s="112"/>
      <c r="AC409" s="112"/>
      <c r="AD409" s="112"/>
      <c r="AE409" s="112"/>
      <c r="AF409" s="112"/>
      <c r="AG409" s="112"/>
      <c r="AH409" s="112"/>
      <c r="AI409" s="112"/>
      <c r="AJ409" s="112"/>
    </row>
    <row r="410" spans="7:36" x14ac:dyDescent="0.35">
      <c r="G410" s="106"/>
      <c r="H410" s="106"/>
      <c r="I410" s="112"/>
      <c r="J410" s="112"/>
      <c r="K410" s="112"/>
      <c r="L410" s="112"/>
      <c r="M410" s="112"/>
      <c r="N410" s="112"/>
      <c r="O410" s="112"/>
      <c r="P410" s="112"/>
      <c r="Q410" s="112"/>
      <c r="R410" s="112"/>
      <c r="S410" s="112"/>
      <c r="T410" s="112"/>
      <c r="U410" s="112"/>
      <c r="V410" s="112"/>
      <c r="W410" s="112"/>
      <c r="X410" s="112"/>
      <c r="Y410" s="112"/>
      <c r="Z410" s="112"/>
      <c r="AA410" s="112"/>
      <c r="AB410" s="112"/>
      <c r="AC410" s="112"/>
      <c r="AD410" s="112"/>
      <c r="AE410" s="112"/>
      <c r="AF410" s="112"/>
      <c r="AG410" s="112"/>
      <c r="AH410" s="112"/>
      <c r="AI410" s="112"/>
      <c r="AJ410" s="112"/>
    </row>
    <row r="411" spans="7:36" x14ac:dyDescent="0.35">
      <c r="G411" s="106"/>
      <c r="H411" s="106"/>
      <c r="I411" s="112"/>
      <c r="J411" s="112"/>
      <c r="K411" s="112"/>
      <c r="L411" s="112"/>
      <c r="M411" s="112"/>
      <c r="N411" s="112"/>
      <c r="O411" s="112"/>
      <c r="P411" s="112"/>
      <c r="Q411" s="112"/>
      <c r="R411" s="112"/>
      <c r="S411" s="112"/>
      <c r="T411" s="112"/>
      <c r="U411" s="112"/>
      <c r="V411" s="112"/>
      <c r="W411" s="112"/>
      <c r="X411" s="112"/>
      <c r="Y411" s="112"/>
      <c r="Z411" s="112"/>
      <c r="AA411" s="112"/>
      <c r="AB411" s="112"/>
      <c r="AC411" s="112"/>
      <c r="AD411" s="112"/>
      <c r="AE411" s="112"/>
      <c r="AF411" s="112"/>
      <c r="AG411" s="112"/>
      <c r="AH411" s="112"/>
      <c r="AI411" s="112"/>
      <c r="AJ411" s="112"/>
    </row>
    <row r="412" spans="7:36" x14ac:dyDescent="0.35">
      <c r="G412" s="106"/>
      <c r="H412" s="106"/>
      <c r="I412" s="112"/>
      <c r="J412" s="112"/>
      <c r="K412" s="112"/>
      <c r="L412" s="112"/>
      <c r="M412" s="112"/>
      <c r="N412" s="112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  <c r="Y412" s="112"/>
      <c r="Z412" s="112"/>
      <c r="AA412" s="112"/>
      <c r="AB412" s="112"/>
      <c r="AC412" s="112"/>
      <c r="AD412" s="112"/>
      <c r="AE412" s="112"/>
      <c r="AF412" s="112"/>
      <c r="AG412" s="112"/>
      <c r="AH412" s="112"/>
      <c r="AI412" s="112"/>
      <c r="AJ412" s="112"/>
    </row>
    <row r="413" spans="7:36" x14ac:dyDescent="0.35">
      <c r="G413" s="106"/>
      <c r="H413" s="106"/>
      <c r="I413" s="112"/>
      <c r="J413" s="112"/>
      <c r="K413" s="112"/>
      <c r="L413" s="112"/>
      <c r="M413" s="112"/>
      <c r="N413" s="112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  <c r="Y413" s="112"/>
      <c r="Z413" s="112"/>
      <c r="AA413" s="112"/>
      <c r="AB413" s="112"/>
      <c r="AC413" s="112"/>
      <c r="AD413" s="112"/>
      <c r="AE413" s="112"/>
      <c r="AF413" s="112"/>
      <c r="AG413" s="112"/>
      <c r="AH413" s="112"/>
      <c r="AI413" s="112"/>
      <c r="AJ413" s="112"/>
    </row>
    <row r="414" spans="7:36" x14ac:dyDescent="0.35">
      <c r="G414" s="106"/>
      <c r="H414" s="106"/>
      <c r="I414" s="112"/>
      <c r="J414" s="112"/>
      <c r="K414" s="112"/>
      <c r="L414" s="112"/>
      <c r="M414" s="112"/>
      <c r="N414" s="112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112"/>
      <c r="Z414" s="112"/>
      <c r="AA414" s="112"/>
      <c r="AB414" s="112"/>
      <c r="AC414" s="112"/>
      <c r="AD414" s="112"/>
      <c r="AE414" s="112"/>
      <c r="AF414" s="112"/>
      <c r="AG414" s="112"/>
      <c r="AH414" s="112"/>
      <c r="AI414" s="112"/>
      <c r="AJ414" s="112"/>
    </row>
    <row r="415" spans="7:36" x14ac:dyDescent="0.35">
      <c r="G415" s="106"/>
      <c r="H415" s="106"/>
      <c r="I415" s="112"/>
      <c r="J415" s="112"/>
      <c r="K415" s="112"/>
      <c r="L415" s="112"/>
      <c r="M415" s="112"/>
      <c r="N415" s="112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  <c r="Y415" s="112"/>
      <c r="Z415" s="112"/>
      <c r="AA415" s="112"/>
      <c r="AB415" s="112"/>
      <c r="AC415" s="112"/>
      <c r="AD415" s="112"/>
      <c r="AE415" s="112"/>
      <c r="AF415" s="112"/>
      <c r="AG415" s="112"/>
      <c r="AH415" s="112"/>
      <c r="AI415" s="112"/>
      <c r="AJ415" s="112"/>
    </row>
    <row r="416" spans="7:36" x14ac:dyDescent="0.35">
      <c r="G416" s="106"/>
      <c r="H416" s="106"/>
      <c r="I416" s="112"/>
      <c r="J416" s="112"/>
      <c r="K416" s="112"/>
      <c r="L416" s="112"/>
      <c r="M416" s="112"/>
      <c r="N416" s="112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  <c r="Y416" s="112"/>
      <c r="Z416" s="112"/>
      <c r="AA416" s="112"/>
      <c r="AB416" s="112"/>
      <c r="AC416" s="112"/>
      <c r="AD416" s="112"/>
      <c r="AE416" s="112"/>
      <c r="AF416" s="112"/>
      <c r="AG416" s="112"/>
      <c r="AH416" s="112"/>
      <c r="AI416" s="112"/>
      <c r="AJ416" s="112"/>
    </row>
    <row r="417" spans="7:36" x14ac:dyDescent="0.35">
      <c r="G417" s="106"/>
      <c r="H417" s="106"/>
      <c r="I417" s="112"/>
      <c r="J417" s="112"/>
      <c r="K417" s="112"/>
      <c r="L417" s="112"/>
      <c r="M417" s="112"/>
      <c r="N417" s="112"/>
      <c r="O417" s="112"/>
      <c r="P417" s="112"/>
      <c r="Q417" s="112"/>
      <c r="R417" s="112"/>
      <c r="S417" s="112"/>
      <c r="T417" s="112"/>
      <c r="U417" s="112"/>
      <c r="V417" s="112"/>
      <c r="W417" s="112"/>
      <c r="X417" s="112"/>
      <c r="Y417" s="112"/>
      <c r="Z417" s="112"/>
      <c r="AA417" s="112"/>
      <c r="AB417" s="112"/>
      <c r="AC417" s="112"/>
      <c r="AD417" s="112"/>
      <c r="AE417" s="112"/>
      <c r="AF417" s="112"/>
      <c r="AG417" s="112"/>
      <c r="AH417" s="112"/>
      <c r="AI417" s="112"/>
      <c r="AJ417" s="112"/>
    </row>
    <row r="418" spans="7:36" x14ac:dyDescent="0.35">
      <c r="G418" s="106"/>
      <c r="H418" s="106"/>
      <c r="I418" s="112"/>
      <c r="J418" s="112"/>
      <c r="K418" s="112"/>
      <c r="L418" s="112"/>
      <c r="M418" s="112"/>
      <c r="N418" s="112"/>
      <c r="O418" s="112"/>
      <c r="P418" s="112"/>
      <c r="Q418" s="112"/>
      <c r="R418" s="112"/>
      <c r="S418" s="112"/>
      <c r="T418" s="112"/>
      <c r="U418" s="112"/>
      <c r="V418" s="112"/>
      <c r="W418" s="112"/>
      <c r="X418" s="112"/>
      <c r="Y418" s="112"/>
      <c r="Z418" s="112"/>
      <c r="AA418" s="112"/>
      <c r="AB418" s="112"/>
      <c r="AC418" s="112"/>
      <c r="AD418" s="112"/>
      <c r="AE418" s="112"/>
      <c r="AF418" s="112"/>
      <c r="AG418" s="112"/>
      <c r="AH418" s="112"/>
      <c r="AI418" s="112"/>
      <c r="AJ418" s="112"/>
    </row>
    <row r="419" spans="7:36" x14ac:dyDescent="0.35">
      <c r="G419" s="106"/>
      <c r="H419" s="106"/>
      <c r="I419" s="112"/>
      <c r="J419" s="112"/>
      <c r="K419" s="112"/>
      <c r="L419" s="112"/>
      <c r="M419" s="112"/>
      <c r="N419" s="112"/>
      <c r="O419" s="112"/>
      <c r="P419" s="112"/>
      <c r="Q419" s="112"/>
      <c r="R419" s="112"/>
      <c r="S419" s="112"/>
      <c r="T419" s="112"/>
      <c r="U419" s="112"/>
      <c r="V419" s="112"/>
      <c r="W419" s="112"/>
      <c r="X419" s="112"/>
      <c r="Y419" s="112"/>
      <c r="Z419" s="112"/>
      <c r="AA419" s="112"/>
      <c r="AB419" s="112"/>
      <c r="AC419" s="112"/>
      <c r="AD419" s="112"/>
      <c r="AE419" s="112"/>
      <c r="AF419" s="112"/>
      <c r="AG419" s="112"/>
      <c r="AH419" s="112"/>
      <c r="AI419" s="112"/>
      <c r="AJ419" s="112"/>
    </row>
    <row r="420" spans="7:36" x14ac:dyDescent="0.35">
      <c r="G420" s="106"/>
      <c r="H420" s="106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  <c r="AA420" s="112"/>
      <c r="AB420" s="112"/>
      <c r="AC420" s="112"/>
      <c r="AD420" s="112"/>
      <c r="AE420" s="112"/>
      <c r="AF420" s="112"/>
      <c r="AG420" s="112"/>
      <c r="AH420" s="112"/>
      <c r="AI420" s="112"/>
      <c r="AJ420" s="112"/>
    </row>
    <row r="421" spans="7:36" x14ac:dyDescent="0.35">
      <c r="G421" s="106"/>
      <c r="H421" s="106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  <c r="AA421" s="112"/>
      <c r="AB421" s="112"/>
      <c r="AC421" s="112"/>
      <c r="AD421" s="112"/>
      <c r="AE421" s="112"/>
      <c r="AF421" s="112"/>
      <c r="AG421" s="112"/>
      <c r="AH421" s="112"/>
      <c r="AI421" s="112"/>
      <c r="AJ421" s="112"/>
    </row>
    <row r="422" spans="7:36" x14ac:dyDescent="0.35">
      <c r="G422" s="106"/>
      <c r="H422" s="106"/>
      <c r="I422" s="112"/>
      <c r="J422" s="112"/>
      <c r="K422" s="112"/>
      <c r="L422" s="112"/>
      <c r="M422" s="112"/>
      <c r="N422" s="112"/>
      <c r="O422" s="112"/>
      <c r="P422" s="112"/>
      <c r="Q422" s="112"/>
      <c r="R422" s="112"/>
      <c r="S422" s="112"/>
      <c r="T422" s="112"/>
      <c r="U422" s="112"/>
      <c r="V422" s="112"/>
      <c r="W422" s="112"/>
      <c r="X422" s="112"/>
      <c r="Y422" s="112"/>
      <c r="Z422" s="112"/>
      <c r="AA422" s="112"/>
      <c r="AB422" s="112"/>
      <c r="AC422" s="112"/>
      <c r="AD422" s="112"/>
      <c r="AE422" s="112"/>
      <c r="AF422" s="112"/>
      <c r="AG422" s="112"/>
      <c r="AH422" s="112"/>
      <c r="AI422" s="112"/>
      <c r="AJ422" s="112"/>
    </row>
    <row r="423" spans="7:36" x14ac:dyDescent="0.35">
      <c r="G423" s="106"/>
      <c r="H423" s="106"/>
      <c r="I423" s="112"/>
      <c r="J423" s="112"/>
      <c r="K423" s="112"/>
      <c r="L423" s="112"/>
      <c r="M423" s="112"/>
      <c r="N423" s="112"/>
      <c r="O423" s="112"/>
      <c r="P423" s="112"/>
      <c r="Q423" s="112"/>
      <c r="R423" s="112"/>
      <c r="S423" s="112"/>
      <c r="T423" s="112"/>
      <c r="U423" s="112"/>
      <c r="V423" s="112"/>
      <c r="W423" s="112"/>
      <c r="X423" s="112"/>
      <c r="Y423" s="112"/>
      <c r="Z423" s="112"/>
      <c r="AA423" s="112"/>
      <c r="AB423" s="112"/>
      <c r="AC423" s="112"/>
      <c r="AD423" s="112"/>
      <c r="AE423" s="112"/>
      <c r="AF423" s="112"/>
      <c r="AG423" s="112"/>
      <c r="AH423" s="112"/>
      <c r="AI423" s="112"/>
      <c r="AJ423" s="112"/>
    </row>
    <row r="424" spans="7:36" x14ac:dyDescent="0.35">
      <c r="G424" s="106"/>
      <c r="H424" s="106"/>
      <c r="I424" s="112"/>
      <c r="J424" s="112"/>
      <c r="K424" s="112"/>
      <c r="L424" s="112"/>
      <c r="M424" s="112"/>
      <c r="N424" s="112"/>
      <c r="O424" s="112"/>
      <c r="P424" s="112"/>
      <c r="Q424" s="112"/>
      <c r="R424" s="112"/>
      <c r="S424" s="112"/>
      <c r="T424" s="112"/>
      <c r="U424" s="112"/>
      <c r="V424" s="112"/>
      <c r="W424" s="112"/>
      <c r="X424" s="112"/>
      <c r="Y424" s="112"/>
      <c r="Z424" s="112"/>
      <c r="AA424" s="112"/>
      <c r="AB424" s="112"/>
      <c r="AC424" s="112"/>
      <c r="AD424" s="112"/>
      <c r="AE424" s="112"/>
      <c r="AF424" s="112"/>
      <c r="AG424" s="112"/>
      <c r="AH424" s="112"/>
      <c r="AI424" s="112"/>
      <c r="AJ424" s="112"/>
    </row>
    <row r="425" spans="7:36" x14ac:dyDescent="0.35">
      <c r="G425" s="106"/>
      <c r="H425" s="106"/>
      <c r="I425" s="112"/>
      <c r="J425" s="112"/>
      <c r="K425" s="112"/>
      <c r="L425" s="112"/>
      <c r="M425" s="112"/>
      <c r="N425" s="112"/>
      <c r="O425" s="112"/>
      <c r="P425" s="112"/>
      <c r="Q425" s="112"/>
      <c r="R425" s="112"/>
      <c r="S425" s="112"/>
      <c r="T425" s="112"/>
      <c r="U425" s="112"/>
      <c r="V425" s="112"/>
      <c r="W425" s="112"/>
      <c r="X425" s="112"/>
      <c r="Y425" s="112"/>
      <c r="Z425" s="112"/>
      <c r="AA425" s="112"/>
      <c r="AB425" s="112"/>
      <c r="AC425" s="112"/>
      <c r="AD425" s="112"/>
      <c r="AE425" s="112"/>
      <c r="AF425" s="112"/>
      <c r="AG425" s="112"/>
      <c r="AH425" s="112"/>
      <c r="AI425" s="112"/>
      <c r="AJ425" s="112"/>
    </row>
    <row r="426" spans="7:36" x14ac:dyDescent="0.35">
      <c r="G426" s="106"/>
      <c r="H426" s="106"/>
      <c r="I426" s="112"/>
      <c r="J426" s="112"/>
      <c r="K426" s="112"/>
      <c r="L426" s="112"/>
      <c r="M426" s="112"/>
      <c r="N426" s="112"/>
      <c r="O426" s="112"/>
      <c r="P426" s="112"/>
      <c r="Q426" s="112"/>
      <c r="R426" s="112"/>
      <c r="S426" s="112"/>
      <c r="T426" s="112"/>
      <c r="U426" s="112"/>
      <c r="V426" s="112"/>
      <c r="W426" s="112"/>
      <c r="X426" s="112"/>
      <c r="Y426" s="112"/>
      <c r="Z426" s="112"/>
      <c r="AA426" s="112"/>
      <c r="AB426" s="112"/>
      <c r="AC426" s="112"/>
      <c r="AD426" s="112"/>
      <c r="AE426" s="112"/>
      <c r="AF426" s="112"/>
      <c r="AG426" s="112"/>
      <c r="AH426" s="112"/>
      <c r="AI426" s="112"/>
      <c r="AJ426" s="112"/>
    </row>
    <row r="427" spans="7:36" x14ac:dyDescent="0.35">
      <c r="G427" s="106"/>
      <c r="H427" s="106"/>
      <c r="I427" s="112"/>
      <c r="J427" s="112"/>
      <c r="K427" s="112"/>
      <c r="L427" s="112"/>
      <c r="M427" s="112"/>
      <c r="N427" s="112"/>
      <c r="O427" s="112"/>
      <c r="P427" s="112"/>
      <c r="Q427" s="112"/>
      <c r="R427" s="112"/>
      <c r="S427" s="112"/>
      <c r="T427" s="112"/>
      <c r="U427" s="112"/>
      <c r="V427" s="112"/>
      <c r="W427" s="112"/>
      <c r="X427" s="112"/>
      <c r="Y427" s="112"/>
      <c r="Z427" s="112"/>
      <c r="AA427" s="112"/>
      <c r="AB427" s="112"/>
      <c r="AC427" s="112"/>
      <c r="AD427" s="112"/>
      <c r="AE427" s="112"/>
      <c r="AF427" s="112"/>
      <c r="AG427" s="112"/>
      <c r="AH427" s="112"/>
      <c r="AI427" s="112"/>
      <c r="AJ427" s="112"/>
    </row>
    <row r="428" spans="7:36" x14ac:dyDescent="0.35">
      <c r="G428" s="106"/>
      <c r="H428" s="106"/>
      <c r="I428" s="112"/>
      <c r="J428" s="112"/>
      <c r="K428" s="112"/>
      <c r="L428" s="112"/>
      <c r="M428" s="112"/>
      <c r="N428" s="112"/>
      <c r="O428" s="112"/>
      <c r="P428" s="112"/>
      <c r="Q428" s="112"/>
      <c r="R428" s="112"/>
      <c r="S428" s="112"/>
      <c r="T428" s="112"/>
      <c r="U428" s="112"/>
      <c r="V428" s="112"/>
      <c r="W428" s="112"/>
      <c r="X428" s="112"/>
      <c r="Y428" s="112"/>
      <c r="Z428" s="112"/>
      <c r="AA428" s="112"/>
      <c r="AB428" s="112"/>
      <c r="AC428" s="112"/>
      <c r="AD428" s="112"/>
      <c r="AE428" s="112"/>
      <c r="AF428" s="112"/>
      <c r="AG428" s="112"/>
      <c r="AH428" s="112"/>
      <c r="AI428" s="112"/>
      <c r="AJ428" s="112"/>
    </row>
    <row r="429" spans="7:36" x14ac:dyDescent="0.35">
      <c r="G429" s="106"/>
      <c r="H429" s="106"/>
      <c r="I429" s="112"/>
      <c r="J429" s="112"/>
      <c r="K429" s="112"/>
      <c r="L429" s="112"/>
      <c r="M429" s="112"/>
      <c r="N429" s="112"/>
      <c r="O429" s="112"/>
      <c r="P429" s="112"/>
      <c r="Q429" s="112"/>
      <c r="R429" s="112"/>
      <c r="S429" s="112"/>
      <c r="T429" s="112"/>
      <c r="U429" s="112"/>
      <c r="V429" s="112"/>
      <c r="W429" s="112"/>
      <c r="X429" s="112"/>
      <c r="Y429" s="112"/>
      <c r="Z429" s="112"/>
      <c r="AA429" s="112"/>
      <c r="AB429" s="112"/>
      <c r="AC429" s="112"/>
      <c r="AD429" s="112"/>
      <c r="AE429" s="112"/>
      <c r="AF429" s="112"/>
      <c r="AG429" s="112"/>
      <c r="AH429" s="112"/>
      <c r="AI429" s="112"/>
      <c r="AJ429" s="112"/>
    </row>
    <row r="430" spans="7:36" x14ac:dyDescent="0.35">
      <c r="G430" s="106"/>
      <c r="H430" s="106"/>
      <c r="I430" s="112"/>
      <c r="J430" s="112"/>
      <c r="K430" s="112"/>
      <c r="L430" s="112"/>
      <c r="M430" s="112"/>
      <c r="N430" s="112"/>
      <c r="O430" s="112"/>
      <c r="P430" s="112"/>
      <c r="Q430" s="112"/>
      <c r="R430" s="112"/>
      <c r="S430" s="112"/>
      <c r="T430" s="112"/>
      <c r="U430" s="112"/>
      <c r="V430" s="112"/>
      <c r="W430" s="112"/>
      <c r="X430" s="112"/>
      <c r="Y430" s="112"/>
      <c r="Z430" s="112"/>
      <c r="AA430" s="112"/>
      <c r="AB430" s="112"/>
      <c r="AC430" s="112"/>
      <c r="AD430" s="112"/>
      <c r="AE430" s="112"/>
      <c r="AF430" s="112"/>
      <c r="AG430" s="112"/>
      <c r="AH430" s="112"/>
      <c r="AI430" s="112"/>
      <c r="AJ430" s="112"/>
    </row>
    <row r="431" spans="7:36" x14ac:dyDescent="0.35">
      <c r="G431" s="106"/>
      <c r="H431" s="106"/>
      <c r="I431" s="112"/>
      <c r="J431" s="112"/>
      <c r="K431" s="112"/>
      <c r="L431" s="112"/>
      <c r="M431" s="112"/>
      <c r="N431" s="112"/>
      <c r="O431" s="112"/>
      <c r="P431" s="112"/>
      <c r="Q431" s="112"/>
      <c r="R431" s="112"/>
      <c r="S431" s="112"/>
      <c r="T431" s="112"/>
      <c r="U431" s="112"/>
      <c r="V431" s="112"/>
      <c r="W431" s="112"/>
      <c r="X431" s="112"/>
      <c r="Y431" s="112"/>
      <c r="Z431" s="112"/>
      <c r="AA431" s="112"/>
      <c r="AB431" s="112"/>
      <c r="AC431" s="112"/>
      <c r="AD431" s="112"/>
      <c r="AE431" s="112"/>
      <c r="AF431" s="112"/>
      <c r="AG431" s="112"/>
      <c r="AH431" s="112"/>
      <c r="AI431" s="112"/>
      <c r="AJ431" s="112"/>
    </row>
    <row r="432" spans="7:36" x14ac:dyDescent="0.35">
      <c r="G432" s="106"/>
      <c r="H432" s="106"/>
      <c r="I432" s="112"/>
      <c r="J432" s="112"/>
      <c r="K432" s="112"/>
      <c r="L432" s="112"/>
      <c r="M432" s="112"/>
      <c r="N432" s="112"/>
      <c r="O432" s="112"/>
      <c r="P432" s="112"/>
      <c r="Q432" s="112"/>
      <c r="R432" s="112"/>
      <c r="S432" s="112"/>
      <c r="T432" s="112"/>
      <c r="U432" s="112"/>
      <c r="V432" s="112"/>
      <c r="W432" s="112"/>
      <c r="X432" s="112"/>
      <c r="Y432" s="112"/>
      <c r="Z432" s="112"/>
      <c r="AA432" s="112"/>
      <c r="AB432" s="112"/>
      <c r="AC432" s="112"/>
      <c r="AD432" s="112"/>
      <c r="AE432" s="112"/>
      <c r="AF432" s="112"/>
      <c r="AG432" s="112"/>
      <c r="AH432" s="112"/>
      <c r="AI432" s="112"/>
      <c r="AJ432" s="112"/>
    </row>
    <row r="433" spans="7:36" x14ac:dyDescent="0.35">
      <c r="G433" s="106"/>
      <c r="H433" s="106"/>
      <c r="I433" s="112"/>
      <c r="J433" s="112"/>
      <c r="K433" s="112"/>
      <c r="L433" s="112"/>
      <c r="M433" s="112"/>
      <c r="N433" s="112"/>
      <c r="O433" s="112"/>
      <c r="P433" s="112"/>
      <c r="Q433" s="112"/>
      <c r="R433" s="112"/>
      <c r="S433" s="112"/>
      <c r="T433" s="112"/>
      <c r="U433" s="112"/>
      <c r="V433" s="112"/>
      <c r="W433" s="112"/>
      <c r="X433" s="112"/>
      <c r="Y433" s="112"/>
      <c r="Z433" s="112"/>
      <c r="AA433" s="112"/>
      <c r="AB433" s="112"/>
      <c r="AC433" s="112"/>
      <c r="AD433" s="112"/>
      <c r="AE433" s="112"/>
      <c r="AF433" s="112"/>
      <c r="AG433" s="112"/>
      <c r="AH433" s="112"/>
      <c r="AI433" s="112"/>
      <c r="AJ433" s="112"/>
    </row>
    <row r="434" spans="7:36" x14ac:dyDescent="0.35">
      <c r="G434" s="106"/>
      <c r="H434" s="106"/>
      <c r="I434" s="112"/>
      <c r="J434" s="112"/>
      <c r="K434" s="112"/>
      <c r="L434" s="112"/>
      <c r="M434" s="112"/>
      <c r="N434" s="112"/>
      <c r="O434" s="112"/>
      <c r="P434" s="112"/>
      <c r="Q434" s="112"/>
      <c r="R434" s="112"/>
      <c r="S434" s="112"/>
      <c r="T434" s="112"/>
      <c r="U434" s="112"/>
      <c r="V434" s="112"/>
      <c r="W434" s="112"/>
      <c r="X434" s="112"/>
      <c r="Y434" s="112"/>
      <c r="Z434" s="112"/>
      <c r="AA434" s="112"/>
      <c r="AB434" s="112"/>
      <c r="AC434" s="112"/>
      <c r="AD434" s="112"/>
      <c r="AE434" s="112"/>
      <c r="AF434" s="112"/>
      <c r="AG434" s="112"/>
      <c r="AH434" s="112"/>
      <c r="AI434" s="112"/>
      <c r="AJ434" s="112"/>
    </row>
    <row r="435" spans="7:36" x14ac:dyDescent="0.35">
      <c r="G435" s="106"/>
      <c r="H435" s="106"/>
      <c r="I435" s="112"/>
      <c r="J435" s="112"/>
      <c r="K435" s="112"/>
      <c r="L435" s="112"/>
      <c r="M435" s="112"/>
      <c r="N435" s="112"/>
      <c r="O435" s="112"/>
      <c r="P435" s="112"/>
      <c r="Q435" s="112"/>
      <c r="R435" s="112"/>
      <c r="S435" s="112"/>
      <c r="T435" s="112"/>
      <c r="U435" s="112"/>
      <c r="V435" s="112"/>
      <c r="W435" s="112"/>
      <c r="X435" s="112"/>
      <c r="Y435" s="112"/>
      <c r="Z435" s="112"/>
      <c r="AA435" s="112"/>
      <c r="AB435" s="112"/>
      <c r="AC435" s="112"/>
      <c r="AD435" s="112"/>
      <c r="AE435" s="112"/>
      <c r="AF435" s="112"/>
      <c r="AG435" s="112"/>
      <c r="AH435" s="112"/>
      <c r="AI435" s="112"/>
      <c r="AJ435" s="112"/>
    </row>
    <row r="436" spans="7:36" x14ac:dyDescent="0.35">
      <c r="G436" s="106"/>
      <c r="H436" s="106"/>
      <c r="I436" s="112"/>
      <c r="J436" s="112"/>
      <c r="K436" s="112"/>
      <c r="L436" s="112"/>
      <c r="M436" s="112"/>
      <c r="N436" s="112"/>
      <c r="O436" s="112"/>
      <c r="P436" s="112"/>
      <c r="Q436" s="112"/>
      <c r="R436" s="112"/>
      <c r="S436" s="112"/>
      <c r="T436" s="112"/>
      <c r="U436" s="112"/>
      <c r="V436" s="112"/>
      <c r="W436" s="112"/>
      <c r="X436" s="112"/>
      <c r="Y436" s="112"/>
      <c r="Z436" s="112"/>
      <c r="AA436" s="112"/>
      <c r="AB436" s="112"/>
      <c r="AC436" s="112"/>
      <c r="AD436" s="112"/>
      <c r="AE436" s="112"/>
      <c r="AF436" s="112"/>
      <c r="AG436" s="112"/>
      <c r="AH436" s="112"/>
      <c r="AI436" s="112"/>
      <c r="AJ436" s="112"/>
    </row>
    <row r="437" spans="7:36" x14ac:dyDescent="0.35">
      <c r="G437" s="106"/>
      <c r="H437" s="106"/>
      <c r="I437" s="112"/>
      <c r="J437" s="112"/>
      <c r="K437" s="112"/>
      <c r="L437" s="112"/>
      <c r="M437" s="112"/>
      <c r="N437" s="112"/>
      <c r="O437" s="112"/>
      <c r="P437" s="112"/>
      <c r="Q437" s="112"/>
      <c r="R437" s="112"/>
      <c r="S437" s="112"/>
      <c r="T437" s="112"/>
      <c r="U437" s="112"/>
      <c r="V437" s="112"/>
      <c r="W437" s="112"/>
      <c r="X437" s="112"/>
      <c r="Y437" s="112"/>
      <c r="Z437" s="112"/>
      <c r="AA437" s="112"/>
      <c r="AB437" s="112"/>
      <c r="AC437" s="112"/>
      <c r="AD437" s="112"/>
      <c r="AE437" s="112"/>
      <c r="AF437" s="112"/>
      <c r="AG437" s="112"/>
      <c r="AH437" s="112"/>
      <c r="AI437" s="112"/>
      <c r="AJ437" s="112"/>
    </row>
    <row r="438" spans="7:36" x14ac:dyDescent="0.35">
      <c r="G438" s="106"/>
      <c r="H438" s="106"/>
      <c r="I438" s="112"/>
      <c r="J438" s="112"/>
      <c r="K438" s="112"/>
      <c r="L438" s="112"/>
      <c r="M438" s="112"/>
      <c r="N438" s="112"/>
      <c r="O438" s="112"/>
      <c r="P438" s="112"/>
      <c r="Q438" s="112"/>
      <c r="R438" s="112"/>
      <c r="S438" s="112"/>
      <c r="T438" s="112"/>
      <c r="U438" s="112"/>
      <c r="V438" s="112"/>
      <c r="W438" s="112"/>
      <c r="X438" s="112"/>
      <c r="Y438" s="112"/>
      <c r="Z438" s="112"/>
      <c r="AA438" s="112"/>
      <c r="AB438" s="112"/>
      <c r="AC438" s="112"/>
      <c r="AD438" s="112"/>
      <c r="AE438" s="112"/>
      <c r="AF438" s="112"/>
      <c r="AG438" s="112"/>
      <c r="AH438" s="112"/>
      <c r="AI438" s="112"/>
      <c r="AJ438" s="112"/>
    </row>
    <row r="439" spans="7:36" x14ac:dyDescent="0.35">
      <c r="G439" s="106"/>
      <c r="H439" s="106"/>
      <c r="I439" s="112"/>
      <c r="J439" s="112"/>
      <c r="K439" s="112"/>
      <c r="L439" s="112"/>
      <c r="M439" s="112"/>
      <c r="N439" s="112"/>
      <c r="O439" s="112"/>
      <c r="P439" s="112"/>
      <c r="Q439" s="112"/>
      <c r="R439" s="112"/>
      <c r="S439" s="112"/>
      <c r="T439" s="112"/>
      <c r="U439" s="112"/>
      <c r="V439" s="112"/>
      <c r="W439" s="112"/>
      <c r="X439" s="112"/>
      <c r="Y439" s="112"/>
      <c r="Z439" s="112"/>
      <c r="AA439" s="112"/>
      <c r="AB439" s="112"/>
      <c r="AC439" s="112"/>
      <c r="AD439" s="112"/>
      <c r="AE439" s="112"/>
      <c r="AF439" s="112"/>
      <c r="AG439" s="112"/>
      <c r="AH439" s="112"/>
      <c r="AI439" s="112"/>
      <c r="AJ439" s="112"/>
    </row>
    <row r="440" spans="7:36" x14ac:dyDescent="0.35">
      <c r="G440" s="106"/>
      <c r="H440" s="106"/>
      <c r="I440" s="112"/>
      <c r="J440" s="112"/>
      <c r="K440" s="112"/>
      <c r="L440" s="112"/>
      <c r="M440" s="112"/>
      <c r="N440" s="112"/>
      <c r="O440" s="112"/>
      <c r="P440" s="112"/>
      <c r="Q440" s="112"/>
      <c r="R440" s="112"/>
      <c r="S440" s="112"/>
      <c r="T440" s="112"/>
      <c r="U440" s="112"/>
      <c r="V440" s="112"/>
      <c r="W440" s="112"/>
      <c r="X440" s="112"/>
      <c r="Y440" s="112"/>
      <c r="Z440" s="112"/>
      <c r="AA440" s="112"/>
      <c r="AB440" s="112"/>
      <c r="AC440" s="112"/>
      <c r="AD440" s="112"/>
      <c r="AE440" s="112"/>
      <c r="AF440" s="112"/>
      <c r="AG440" s="112"/>
      <c r="AH440" s="112"/>
      <c r="AI440" s="112"/>
      <c r="AJ440" s="112"/>
    </row>
    <row r="441" spans="7:36" x14ac:dyDescent="0.35">
      <c r="G441" s="106"/>
      <c r="H441" s="106"/>
      <c r="I441" s="112"/>
      <c r="J441" s="112"/>
      <c r="K441" s="112"/>
      <c r="L441" s="112"/>
      <c r="M441" s="112"/>
      <c r="N441" s="112"/>
      <c r="O441" s="112"/>
      <c r="P441" s="112"/>
      <c r="Q441" s="112"/>
      <c r="R441" s="112"/>
      <c r="S441" s="112"/>
      <c r="T441" s="112"/>
      <c r="U441" s="112"/>
      <c r="V441" s="112"/>
      <c r="W441" s="112"/>
      <c r="X441" s="112"/>
      <c r="Y441" s="112"/>
      <c r="Z441" s="112"/>
      <c r="AA441" s="112"/>
      <c r="AB441" s="112"/>
      <c r="AC441" s="112"/>
      <c r="AD441" s="112"/>
      <c r="AE441" s="112"/>
      <c r="AF441" s="112"/>
      <c r="AG441" s="112"/>
      <c r="AH441" s="112"/>
      <c r="AI441" s="112"/>
      <c r="AJ441" s="112"/>
    </row>
    <row r="442" spans="7:36" x14ac:dyDescent="0.35">
      <c r="G442" s="106"/>
      <c r="H442" s="106"/>
      <c r="I442" s="112"/>
      <c r="J442" s="112"/>
      <c r="K442" s="112"/>
      <c r="L442" s="112"/>
      <c r="M442" s="112"/>
      <c r="N442" s="112"/>
      <c r="O442" s="112"/>
      <c r="P442" s="112"/>
      <c r="Q442" s="112"/>
      <c r="R442" s="112"/>
      <c r="S442" s="112"/>
      <c r="T442" s="112"/>
      <c r="U442" s="112"/>
      <c r="V442" s="112"/>
      <c r="W442" s="112"/>
      <c r="X442" s="112"/>
      <c r="Y442" s="112"/>
      <c r="Z442" s="112"/>
      <c r="AA442" s="112"/>
      <c r="AB442" s="112"/>
      <c r="AC442" s="112"/>
      <c r="AD442" s="112"/>
      <c r="AE442" s="112"/>
      <c r="AF442" s="112"/>
      <c r="AG442" s="112"/>
      <c r="AH442" s="112"/>
      <c r="AI442" s="112"/>
      <c r="AJ442" s="112"/>
    </row>
    <row r="443" spans="7:36" x14ac:dyDescent="0.35">
      <c r="G443" s="106"/>
      <c r="H443" s="106"/>
      <c r="I443" s="112"/>
      <c r="J443" s="112"/>
      <c r="K443" s="112"/>
      <c r="L443" s="112"/>
      <c r="M443" s="112"/>
      <c r="N443" s="112"/>
      <c r="O443" s="112"/>
      <c r="P443" s="112"/>
      <c r="Q443" s="112"/>
      <c r="R443" s="112"/>
      <c r="S443" s="112"/>
      <c r="T443" s="112"/>
      <c r="U443" s="112"/>
      <c r="V443" s="112"/>
      <c r="W443" s="112"/>
      <c r="X443" s="112"/>
      <c r="Y443" s="112"/>
      <c r="Z443" s="112"/>
      <c r="AA443" s="112"/>
      <c r="AB443" s="112"/>
      <c r="AC443" s="112"/>
      <c r="AD443" s="112"/>
      <c r="AE443" s="112"/>
      <c r="AF443" s="112"/>
      <c r="AG443" s="112"/>
      <c r="AH443" s="112"/>
      <c r="AI443" s="112"/>
      <c r="AJ443" s="112"/>
    </row>
    <row r="444" spans="7:36" x14ac:dyDescent="0.35">
      <c r="G444" s="106"/>
      <c r="H444" s="106"/>
      <c r="I444" s="112"/>
      <c r="J444" s="112"/>
      <c r="K444" s="112"/>
      <c r="L444" s="112"/>
      <c r="M444" s="112"/>
      <c r="N444" s="112"/>
      <c r="O444" s="112"/>
      <c r="P444" s="112"/>
      <c r="Q444" s="112"/>
      <c r="R444" s="112"/>
      <c r="S444" s="112"/>
      <c r="T444" s="112"/>
      <c r="U444" s="112"/>
      <c r="V444" s="112"/>
      <c r="W444" s="112"/>
      <c r="X444" s="112"/>
      <c r="Y444" s="112"/>
      <c r="Z444" s="112"/>
      <c r="AA444" s="112"/>
      <c r="AB444" s="112"/>
      <c r="AC444" s="112"/>
      <c r="AD444" s="112"/>
      <c r="AE444" s="112"/>
      <c r="AF444" s="112"/>
      <c r="AG444" s="112"/>
      <c r="AH444" s="112"/>
      <c r="AI444" s="112"/>
      <c r="AJ444" s="112"/>
    </row>
    <row r="445" spans="7:36" x14ac:dyDescent="0.35">
      <c r="G445" s="106"/>
      <c r="H445" s="106"/>
      <c r="I445" s="112"/>
      <c r="J445" s="112"/>
      <c r="K445" s="112"/>
      <c r="L445" s="112"/>
      <c r="M445" s="112"/>
      <c r="N445" s="112"/>
      <c r="O445" s="112"/>
      <c r="P445" s="112"/>
      <c r="Q445" s="112"/>
      <c r="R445" s="112"/>
      <c r="S445" s="112"/>
      <c r="T445" s="112"/>
      <c r="U445" s="112"/>
      <c r="V445" s="112"/>
      <c r="W445" s="112"/>
      <c r="X445" s="112"/>
      <c r="Y445" s="112"/>
      <c r="Z445" s="112"/>
      <c r="AA445" s="112"/>
      <c r="AB445" s="112"/>
      <c r="AC445" s="112"/>
      <c r="AD445" s="112"/>
      <c r="AE445" s="112"/>
      <c r="AF445" s="112"/>
      <c r="AG445" s="112"/>
      <c r="AH445" s="112"/>
      <c r="AI445" s="112"/>
      <c r="AJ445" s="112"/>
    </row>
    <row r="446" spans="7:36" x14ac:dyDescent="0.35">
      <c r="G446" s="106"/>
      <c r="H446" s="106"/>
      <c r="I446" s="112"/>
      <c r="J446" s="112"/>
      <c r="K446" s="112"/>
      <c r="L446" s="112"/>
      <c r="M446" s="112"/>
      <c r="N446" s="112"/>
      <c r="O446" s="112"/>
      <c r="P446" s="112"/>
      <c r="Q446" s="112"/>
      <c r="R446" s="112"/>
      <c r="S446" s="112"/>
      <c r="T446" s="112"/>
      <c r="U446" s="112"/>
      <c r="V446" s="112"/>
      <c r="W446" s="112"/>
      <c r="X446" s="112"/>
      <c r="Y446" s="112"/>
      <c r="Z446" s="112"/>
      <c r="AA446" s="112"/>
      <c r="AB446" s="112"/>
      <c r="AC446" s="112"/>
      <c r="AD446" s="112"/>
      <c r="AE446" s="112"/>
      <c r="AF446" s="112"/>
      <c r="AG446" s="112"/>
      <c r="AH446" s="112"/>
      <c r="AI446" s="112"/>
      <c r="AJ446" s="112"/>
    </row>
    <row r="447" spans="7:36" x14ac:dyDescent="0.35">
      <c r="G447" s="106"/>
      <c r="H447" s="106"/>
      <c r="I447" s="112"/>
      <c r="J447" s="112"/>
      <c r="K447" s="112"/>
      <c r="L447" s="112"/>
      <c r="M447" s="112"/>
      <c r="N447" s="112"/>
      <c r="O447" s="112"/>
      <c r="P447" s="112"/>
      <c r="Q447" s="112"/>
      <c r="R447" s="112"/>
      <c r="S447" s="112"/>
      <c r="T447" s="112"/>
      <c r="U447" s="112"/>
      <c r="V447" s="112"/>
      <c r="W447" s="112"/>
      <c r="X447" s="112"/>
      <c r="Y447" s="112"/>
      <c r="Z447" s="112"/>
      <c r="AA447" s="112"/>
      <c r="AB447" s="112"/>
      <c r="AC447" s="112"/>
      <c r="AD447" s="112"/>
      <c r="AE447" s="112"/>
      <c r="AF447" s="112"/>
      <c r="AG447" s="112"/>
      <c r="AH447" s="112"/>
      <c r="AI447" s="112"/>
      <c r="AJ447" s="112"/>
    </row>
    <row r="448" spans="7:36" x14ac:dyDescent="0.35">
      <c r="G448" s="106"/>
      <c r="H448" s="106"/>
      <c r="I448" s="112"/>
      <c r="J448" s="112"/>
      <c r="K448" s="112"/>
      <c r="L448" s="112"/>
      <c r="M448" s="112"/>
      <c r="N448" s="112"/>
      <c r="O448" s="112"/>
      <c r="P448" s="112"/>
      <c r="Q448" s="112"/>
      <c r="R448" s="112"/>
      <c r="S448" s="112"/>
      <c r="T448" s="112"/>
      <c r="U448" s="112"/>
      <c r="V448" s="112"/>
      <c r="W448" s="112"/>
      <c r="X448" s="112"/>
      <c r="Y448" s="112"/>
      <c r="Z448" s="112"/>
      <c r="AA448" s="112"/>
      <c r="AB448" s="112"/>
      <c r="AC448" s="112"/>
      <c r="AD448" s="112"/>
      <c r="AE448" s="112"/>
      <c r="AF448" s="112"/>
      <c r="AG448" s="112"/>
      <c r="AH448" s="112"/>
      <c r="AI448" s="112"/>
      <c r="AJ448" s="112"/>
    </row>
    <row r="449" spans="7:36" x14ac:dyDescent="0.35">
      <c r="G449" s="106"/>
      <c r="H449" s="106"/>
      <c r="I449" s="112"/>
      <c r="J449" s="112"/>
      <c r="K449" s="112"/>
      <c r="L449" s="112"/>
      <c r="M449" s="112"/>
      <c r="N449" s="112"/>
      <c r="O449" s="112"/>
      <c r="P449" s="112"/>
      <c r="Q449" s="112"/>
      <c r="R449" s="112"/>
      <c r="S449" s="112"/>
      <c r="T449" s="112"/>
      <c r="U449" s="112"/>
      <c r="V449" s="112"/>
      <c r="W449" s="112"/>
      <c r="X449" s="112"/>
      <c r="Y449" s="112"/>
      <c r="Z449" s="112"/>
      <c r="AA449" s="112"/>
      <c r="AB449" s="112"/>
      <c r="AC449" s="112"/>
      <c r="AD449" s="112"/>
      <c r="AE449" s="112"/>
      <c r="AF449" s="112"/>
      <c r="AG449" s="112"/>
      <c r="AH449" s="112"/>
      <c r="AI449" s="112"/>
      <c r="AJ449" s="112"/>
    </row>
    <row r="450" spans="7:36" x14ac:dyDescent="0.35">
      <c r="G450" s="106"/>
      <c r="H450" s="106"/>
      <c r="I450" s="112"/>
      <c r="J450" s="112"/>
      <c r="K450" s="112"/>
      <c r="L450" s="112"/>
      <c r="M450" s="112"/>
      <c r="N450" s="112"/>
      <c r="O450" s="112"/>
      <c r="P450" s="112"/>
      <c r="Q450" s="112"/>
      <c r="R450" s="112"/>
      <c r="S450" s="112"/>
      <c r="T450" s="112"/>
      <c r="U450" s="112"/>
      <c r="V450" s="112"/>
      <c r="W450" s="112"/>
      <c r="X450" s="112"/>
      <c r="Y450" s="112"/>
      <c r="Z450" s="112"/>
      <c r="AA450" s="112"/>
      <c r="AB450" s="112"/>
      <c r="AC450" s="112"/>
      <c r="AD450" s="112"/>
      <c r="AE450" s="112"/>
      <c r="AF450" s="112"/>
      <c r="AG450" s="112"/>
      <c r="AH450" s="112"/>
      <c r="AI450" s="112"/>
      <c r="AJ450" s="112"/>
    </row>
    <row r="451" spans="7:36" x14ac:dyDescent="0.35">
      <c r="G451" s="106"/>
      <c r="H451" s="106"/>
      <c r="I451" s="112"/>
      <c r="J451" s="112"/>
      <c r="K451" s="112"/>
      <c r="L451" s="112"/>
      <c r="M451" s="112"/>
      <c r="N451" s="112"/>
      <c r="O451" s="112"/>
      <c r="P451" s="112"/>
      <c r="Q451" s="112"/>
      <c r="R451" s="112"/>
      <c r="S451" s="112"/>
      <c r="T451" s="112"/>
      <c r="U451" s="112"/>
      <c r="V451" s="112"/>
      <c r="W451" s="112"/>
      <c r="X451" s="112"/>
      <c r="Y451" s="112"/>
      <c r="Z451" s="112"/>
      <c r="AA451" s="112"/>
      <c r="AB451" s="112"/>
      <c r="AC451" s="112"/>
      <c r="AD451" s="112"/>
      <c r="AE451" s="112"/>
      <c r="AF451" s="112"/>
      <c r="AG451" s="112"/>
      <c r="AH451" s="112"/>
      <c r="AI451" s="112"/>
      <c r="AJ451" s="112"/>
    </row>
    <row r="452" spans="7:36" x14ac:dyDescent="0.35">
      <c r="G452" s="106"/>
      <c r="H452" s="106"/>
      <c r="I452" s="112"/>
      <c r="J452" s="112"/>
      <c r="K452" s="112"/>
      <c r="L452" s="112"/>
      <c r="M452" s="112"/>
      <c r="N452" s="112"/>
      <c r="O452" s="112"/>
      <c r="P452" s="112"/>
      <c r="Q452" s="112"/>
      <c r="R452" s="112"/>
      <c r="S452" s="112"/>
      <c r="T452" s="112"/>
      <c r="U452" s="112"/>
      <c r="V452" s="112"/>
      <c r="W452" s="112"/>
      <c r="X452" s="112"/>
      <c r="Y452" s="112"/>
      <c r="Z452" s="112"/>
      <c r="AA452" s="112"/>
      <c r="AB452" s="112"/>
      <c r="AC452" s="112"/>
      <c r="AD452" s="112"/>
      <c r="AE452" s="112"/>
      <c r="AF452" s="112"/>
      <c r="AG452" s="112"/>
      <c r="AH452" s="112"/>
      <c r="AI452" s="112"/>
      <c r="AJ452" s="112"/>
    </row>
    <row r="453" spans="7:36" x14ac:dyDescent="0.35">
      <c r="G453" s="106"/>
      <c r="H453" s="106"/>
      <c r="I453" s="112"/>
      <c r="J453" s="112"/>
      <c r="K453" s="112"/>
      <c r="L453" s="112"/>
      <c r="M453" s="112"/>
      <c r="N453" s="112"/>
      <c r="O453" s="112"/>
      <c r="P453" s="112"/>
      <c r="Q453" s="112"/>
      <c r="R453" s="112"/>
      <c r="S453" s="112"/>
      <c r="T453" s="112"/>
      <c r="U453" s="112"/>
      <c r="V453" s="112"/>
      <c r="W453" s="112"/>
      <c r="X453" s="112"/>
      <c r="Y453" s="112"/>
      <c r="Z453" s="112"/>
      <c r="AA453" s="112"/>
      <c r="AB453" s="112"/>
      <c r="AC453" s="112"/>
      <c r="AD453" s="112"/>
      <c r="AE453" s="112"/>
      <c r="AF453" s="112"/>
      <c r="AG453" s="112"/>
      <c r="AH453" s="112"/>
      <c r="AI453" s="112"/>
      <c r="AJ453" s="112"/>
    </row>
    <row r="454" spans="7:36" x14ac:dyDescent="0.35">
      <c r="G454" s="106"/>
      <c r="H454" s="106"/>
      <c r="I454" s="112"/>
      <c r="J454" s="112"/>
      <c r="K454" s="112"/>
      <c r="L454" s="112"/>
      <c r="M454" s="112"/>
      <c r="N454" s="112"/>
      <c r="O454" s="112"/>
      <c r="P454" s="112"/>
      <c r="Q454" s="112"/>
      <c r="R454" s="112"/>
      <c r="S454" s="112"/>
      <c r="T454" s="112"/>
      <c r="U454" s="112"/>
      <c r="V454" s="112"/>
      <c r="W454" s="112"/>
      <c r="X454" s="112"/>
      <c r="Y454" s="112"/>
      <c r="Z454" s="112"/>
      <c r="AA454" s="112"/>
      <c r="AB454" s="112"/>
      <c r="AC454" s="112"/>
      <c r="AD454" s="112"/>
      <c r="AE454" s="112"/>
      <c r="AF454" s="112"/>
      <c r="AG454" s="112"/>
      <c r="AH454" s="112"/>
      <c r="AI454" s="112"/>
      <c r="AJ454" s="112"/>
    </row>
    <row r="455" spans="7:36" x14ac:dyDescent="0.35">
      <c r="G455" s="106"/>
      <c r="H455" s="106"/>
      <c r="I455" s="112"/>
      <c r="J455" s="112"/>
      <c r="K455" s="112"/>
      <c r="L455" s="112"/>
      <c r="M455" s="112"/>
      <c r="N455" s="112"/>
      <c r="O455" s="112"/>
      <c r="P455" s="112"/>
      <c r="Q455" s="112"/>
      <c r="R455" s="112"/>
      <c r="S455" s="112"/>
      <c r="T455" s="112"/>
      <c r="U455" s="112"/>
      <c r="V455" s="112"/>
      <c r="W455" s="112"/>
      <c r="X455" s="112"/>
      <c r="Y455" s="112"/>
      <c r="Z455" s="112"/>
      <c r="AA455" s="112"/>
      <c r="AB455" s="112"/>
      <c r="AC455" s="112"/>
      <c r="AD455" s="112"/>
      <c r="AE455" s="112"/>
      <c r="AF455" s="112"/>
      <c r="AG455" s="112"/>
      <c r="AH455" s="112"/>
      <c r="AI455" s="112"/>
      <c r="AJ455" s="112"/>
    </row>
    <row r="456" spans="7:36" x14ac:dyDescent="0.35">
      <c r="G456" s="106"/>
      <c r="H456" s="106"/>
      <c r="I456" s="112"/>
      <c r="J456" s="112"/>
      <c r="K456" s="112"/>
      <c r="L456" s="112"/>
      <c r="M456" s="112"/>
      <c r="N456" s="112"/>
      <c r="O456" s="112"/>
      <c r="P456" s="112"/>
      <c r="Q456" s="112"/>
      <c r="R456" s="112"/>
      <c r="S456" s="112"/>
      <c r="T456" s="112"/>
      <c r="U456" s="112"/>
      <c r="V456" s="112"/>
      <c r="W456" s="112"/>
      <c r="X456" s="112"/>
      <c r="Y456" s="112"/>
      <c r="Z456" s="112"/>
      <c r="AA456" s="112"/>
      <c r="AB456" s="112"/>
      <c r="AC456" s="112"/>
      <c r="AD456" s="112"/>
      <c r="AE456" s="112"/>
      <c r="AF456" s="112"/>
      <c r="AG456" s="112"/>
      <c r="AH456" s="112"/>
      <c r="AI456" s="112"/>
      <c r="AJ456" s="112"/>
    </row>
    <row r="457" spans="7:36" x14ac:dyDescent="0.35">
      <c r="G457" s="106"/>
      <c r="H457" s="106"/>
      <c r="I457" s="112"/>
      <c r="J457" s="112"/>
      <c r="K457" s="112"/>
      <c r="L457" s="112"/>
      <c r="M457" s="112"/>
      <c r="N457" s="112"/>
      <c r="O457" s="112"/>
      <c r="P457" s="112"/>
      <c r="Q457" s="112"/>
      <c r="R457" s="112"/>
      <c r="S457" s="112"/>
      <c r="T457" s="112"/>
      <c r="U457" s="112"/>
      <c r="V457" s="112"/>
      <c r="W457" s="112"/>
      <c r="X457" s="112"/>
      <c r="Y457" s="112"/>
      <c r="Z457" s="112"/>
      <c r="AA457" s="112"/>
      <c r="AB457" s="112"/>
      <c r="AC457" s="112"/>
      <c r="AD457" s="112"/>
      <c r="AE457" s="112"/>
      <c r="AF457" s="112"/>
      <c r="AG457" s="112"/>
      <c r="AH457" s="112"/>
      <c r="AI457" s="112"/>
      <c r="AJ457" s="112"/>
    </row>
    <row r="458" spans="7:36" x14ac:dyDescent="0.35">
      <c r="G458" s="106"/>
      <c r="H458" s="106"/>
      <c r="I458" s="112"/>
      <c r="J458" s="112"/>
      <c r="K458" s="112"/>
      <c r="L458" s="112"/>
      <c r="M458" s="112"/>
      <c r="N458" s="112"/>
      <c r="O458" s="112"/>
      <c r="P458" s="112"/>
      <c r="Q458" s="112"/>
      <c r="R458" s="112"/>
      <c r="S458" s="112"/>
      <c r="T458" s="112"/>
      <c r="U458" s="112"/>
      <c r="V458" s="112"/>
      <c r="W458" s="112"/>
      <c r="X458" s="112"/>
      <c r="Y458" s="112"/>
      <c r="Z458" s="112"/>
      <c r="AA458" s="112"/>
      <c r="AB458" s="112"/>
      <c r="AC458" s="112"/>
      <c r="AD458" s="112"/>
      <c r="AE458" s="112"/>
      <c r="AF458" s="112"/>
      <c r="AG458" s="112"/>
      <c r="AH458" s="112"/>
      <c r="AI458" s="112"/>
      <c r="AJ458" s="112"/>
    </row>
    <row r="459" spans="7:36" x14ac:dyDescent="0.35">
      <c r="G459" s="106"/>
      <c r="H459" s="106"/>
      <c r="I459" s="112"/>
      <c r="J459" s="112"/>
      <c r="K459" s="112"/>
      <c r="L459" s="112"/>
      <c r="M459" s="112"/>
      <c r="N459" s="112"/>
      <c r="O459" s="112"/>
      <c r="P459" s="112"/>
      <c r="Q459" s="112"/>
      <c r="R459" s="112"/>
      <c r="S459" s="112"/>
      <c r="T459" s="112"/>
      <c r="U459" s="112"/>
      <c r="V459" s="112"/>
      <c r="W459" s="112"/>
      <c r="X459" s="112"/>
      <c r="Y459" s="112"/>
      <c r="Z459" s="112"/>
      <c r="AA459" s="112"/>
      <c r="AB459" s="112"/>
      <c r="AC459" s="112"/>
      <c r="AD459" s="112"/>
      <c r="AE459" s="112"/>
      <c r="AF459" s="112"/>
      <c r="AG459" s="112"/>
      <c r="AH459" s="112"/>
      <c r="AI459" s="112"/>
      <c r="AJ459" s="112"/>
    </row>
    <row r="460" spans="7:36" x14ac:dyDescent="0.35">
      <c r="G460" s="106"/>
      <c r="H460" s="106"/>
      <c r="I460" s="112"/>
      <c r="J460" s="112"/>
      <c r="K460" s="112"/>
      <c r="L460" s="112"/>
      <c r="M460" s="112"/>
      <c r="N460" s="112"/>
      <c r="O460" s="112"/>
      <c r="P460" s="112"/>
      <c r="Q460" s="112"/>
      <c r="R460" s="112"/>
      <c r="S460" s="112"/>
      <c r="T460" s="112"/>
      <c r="U460" s="112"/>
      <c r="V460" s="112"/>
      <c r="W460" s="112"/>
      <c r="X460" s="112"/>
      <c r="Y460" s="112"/>
      <c r="Z460" s="112"/>
      <c r="AA460" s="112"/>
      <c r="AB460" s="112"/>
      <c r="AC460" s="112"/>
      <c r="AD460" s="112"/>
      <c r="AE460" s="112"/>
      <c r="AF460" s="112"/>
      <c r="AG460" s="112"/>
      <c r="AH460" s="112"/>
      <c r="AI460" s="112"/>
      <c r="AJ460" s="112"/>
    </row>
    <row r="461" spans="7:36" x14ac:dyDescent="0.35">
      <c r="G461" s="106"/>
      <c r="H461" s="106"/>
      <c r="I461" s="112"/>
      <c r="J461" s="112"/>
      <c r="K461" s="112"/>
      <c r="L461" s="112"/>
      <c r="M461" s="112"/>
      <c r="N461" s="112"/>
      <c r="O461" s="112"/>
      <c r="P461" s="112"/>
      <c r="Q461" s="112"/>
      <c r="R461" s="112"/>
      <c r="S461" s="112"/>
      <c r="T461" s="112"/>
      <c r="U461" s="112"/>
      <c r="V461" s="112"/>
      <c r="W461" s="112"/>
      <c r="X461" s="112"/>
      <c r="Y461" s="112"/>
      <c r="Z461" s="112"/>
      <c r="AA461" s="112"/>
      <c r="AB461" s="112"/>
      <c r="AC461" s="112"/>
      <c r="AD461" s="112"/>
      <c r="AE461" s="112"/>
      <c r="AF461" s="112"/>
      <c r="AG461" s="112"/>
      <c r="AH461" s="112"/>
      <c r="AI461" s="112"/>
      <c r="AJ461" s="112"/>
    </row>
    <row r="462" spans="7:36" x14ac:dyDescent="0.35">
      <c r="G462" s="106"/>
      <c r="H462" s="106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  <c r="AA462" s="112"/>
      <c r="AB462" s="112"/>
      <c r="AC462" s="112"/>
      <c r="AD462" s="112"/>
      <c r="AE462" s="112"/>
      <c r="AF462" s="112"/>
      <c r="AG462" s="112"/>
      <c r="AH462" s="112"/>
      <c r="AI462" s="112"/>
      <c r="AJ462" s="112"/>
    </row>
    <row r="463" spans="7:36" x14ac:dyDescent="0.35">
      <c r="G463" s="106"/>
      <c r="H463" s="106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  <c r="AA463" s="112"/>
      <c r="AB463" s="112"/>
      <c r="AC463" s="112"/>
      <c r="AD463" s="112"/>
      <c r="AE463" s="112"/>
      <c r="AF463" s="112"/>
      <c r="AG463" s="112"/>
      <c r="AH463" s="112"/>
      <c r="AI463" s="112"/>
      <c r="AJ463" s="112"/>
    </row>
    <row r="464" spans="7:36" x14ac:dyDescent="0.35">
      <c r="G464" s="106"/>
      <c r="H464" s="106"/>
      <c r="I464" s="112"/>
      <c r="J464" s="112"/>
      <c r="K464" s="112"/>
      <c r="L464" s="112"/>
      <c r="M464" s="112"/>
      <c r="N464" s="112"/>
      <c r="O464" s="112"/>
      <c r="P464" s="112"/>
      <c r="Q464" s="112"/>
      <c r="R464" s="112"/>
      <c r="S464" s="112"/>
      <c r="T464" s="112"/>
      <c r="U464" s="112"/>
      <c r="V464" s="112"/>
      <c r="W464" s="112"/>
      <c r="X464" s="112"/>
      <c r="Y464" s="112"/>
      <c r="Z464" s="112"/>
      <c r="AA464" s="112"/>
      <c r="AB464" s="112"/>
      <c r="AC464" s="112"/>
      <c r="AD464" s="112"/>
      <c r="AE464" s="112"/>
      <c r="AF464" s="112"/>
      <c r="AG464" s="112"/>
      <c r="AH464" s="112"/>
      <c r="AI464" s="112"/>
      <c r="AJ464" s="112"/>
    </row>
    <row r="465" spans="7:36" x14ac:dyDescent="0.35">
      <c r="G465" s="106"/>
      <c r="H465" s="106"/>
      <c r="I465" s="112"/>
      <c r="J465" s="112"/>
      <c r="K465" s="112"/>
      <c r="L465" s="112"/>
      <c r="M465" s="112"/>
      <c r="N465" s="112"/>
      <c r="O465" s="112"/>
      <c r="P465" s="112"/>
      <c r="Q465" s="112"/>
      <c r="R465" s="112"/>
      <c r="S465" s="112"/>
      <c r="T465" s="112"/>
      <c r="U465" s="112"/>
      <c r="V465" s="112"/>
      <c r="W465" s="112"/>
      <c r="X465" s="112"/>
      <c r="Y465" s="112"/>
      <c r="Z465" s="112"/>
      <c r="AA465" s="112"/>
      <c r="AB465" s="112"/>
      <c r="AC465" s="112"/>
      <c r="AD465" s="112"/>
      <c r="AE465" s="112"/>
      <c r="AF465" s="112"/>
      <c r="AG465" s="112"/>
      <c r="AH465" s="112"/>
      <c r="AI465" s="112"/>
      <c r="AJ465" s="112"/>
    </row>
    <row r="466" spans="7:36" x14ac:dyDescent="0.35">
      <c r="G466" s="106"/>
      <c r="H466" s="106"/>
      <c r="I466" s="112"/>
      <c r="J466" s="112"/>
      <c r="K466" s="112"/>
      <c r="L466" s="112"/>
      <c r="M466" s="112"/>
      <c r="N466" s="112"/>
      <c r="O466" s="112"/>
      <c r="P466" s="112"/>
      <c r="Q466" s="112"/>
      <c r="R466" s="112"/>
      <c r="S466" s="112"/>
      <c r="T466" s="112"/>
      <c r="U466" s="112"/>
      <c r="V466" s="112"/>
      <c r="W466" s="112"/>
      <c r="X466" s="112"/>
      <c r="Y466" s="112"/>
      <c r="Z466" s="112"/>
      <c r="AA466" s="112"/>
      <c r="AB466" s="112"/>
      <c r="AC466" s="112"/>
      <c r="AD466" s="112"/>
      <c r="AE466" s="112"/>
      <c r="AF466" s="112"/>
      <c r="AG466" s="112"/>
      <c r="AH466" s="112"/>
      <c r="AI466" s="112"/>
      <c r="AJ466" s="112"/>
    </row>
    <row r="467" spans="7:36" x14ac:dyDescent="0.35">
      <c r="G467" s="106"/>
      <c r="H467" s="106"/>
      <c r="I467" s="112"/>
      <c r="J467" s="112"/>
      <c r="K467" s="112"/>
      <c r="L467" s="112"/>
      <c r="M467" s="112"/>
      <c r="N467" s="112"/>
      <c r="O467" s="112"/>
      <c r="P467" s="112"/>
      <c r="Q467" s="112"/>
      <c r="R467" s="112"/>
      <c r="S467" s="112"/>
      <c r="T467" s="112"/>
      <c r="U467" s="112"/>
      <c r="V467" s="112"/>
      <c r="W467" s="112"/>
      <c r="X467" s="112"/>
      <c r="Y467" s="112"/>
      <c r="Z467" s="112"/>
      <c r="AA467" s="112"/>
      <c r="AB467" s="112"/>
      <c r="AC467" s="112"/>
      <c r="AD467" s="112"/>
      <c r="AE467" s="112"/>
      <c r="AF467" s="112"/>
      <c r="AG467" s="112"/>
      <c r="AH467" s="112"/>
      <c r="AI467" s="112"/>
      <c r="AJ467" s="112"/>
    </row>
    <row r="468" spans="7:36" x14ac:dyDescent="0.35">
      <c r="G468" s="106"/>
      <c r="H468" s="106"/>
      <c r="I468" s="112"/>
      <c r="J468" s="112"/>
      <c r="K468" s="112"/>
      <c r="L468" s="112"/>
      <c r="M468" s="112"/>
      <c r="N468" s="112"/>
      <c r="O468" s="112"/>
      <c r="P468" s="112"/>
      <c r="Q468" s="112"/>
      <c r="R468" s="112"/>
      <c r="S468" s="112"/>
      <c r="T468" s="112"/>
      <c r="U468" s="112"/>
      <c r="V468" s="112"/>
      <c r="W468" s="112"/>
      <c r="X468" s="112"/>
      <c r="Y468" s="112"/>
      <c r="Z468" s="112"/>
      <c r="AA468" s="112"/>
      <c r="AB468" s="112"/>
      <c r="AC468" s="112"/>
      <c r="AD468" s="112"/>
      <c r="AE468" s="112"/>
      <c r="AF468" s="112"/>
      <c r="AG468" s="112"/>
      <c r="AH468" s="112"/>
      <c r="AI468" s="112"/>
      <c r="AJ468" s="112"/>
    </row>
    <row r="469" spans="7:36" x14ac:dyDescent="0.35">
      <c r="G469" s="106"/>
      <c r="H469" s="106"/>
      <c r="I469" s="112"/>
      <c r="J469" s="112"/>
      <c r="K469" s="112"/>
      <c r="L469" s="112"/>
      <c r="M469" s="112"/>
      <c r="N469" s="112"/>
      <c r="O469" s="112"/>
      <c r="P469" s="112"/>
      <c r="Q469" s="112"/>
      <c r="R469" s="112"/>
      <c r="S469" s="112"/>
      <c r="T469" s="112"/>
      <c r="U469" s="112"/>
      <c r="V469" s="112"/>
      <c r="W469" s="112"/>
      <c r="X469" s="112"/>
      <c r="Y469" s="112"/>
      <c r="Z469" s="112"/>
      <c r="AA469" s="112"/>
      <c r="AB469" s="112"/>
      <c r="AC469" s="112"/>
      <c r="AD469" s="112"/>
      <c r="AE469" s="112"/>
      <c r="AF469" s="112"/>
      <c r="AG469" s="112"/>
      <c r="AH469" s="112"/>
      <c r="AI469" s="112"/>
      <c r="AJ469" s="112"/>
    </row>
    <row r="470" spans="7:36" x14ac:dyDescent="0.35">
      <c r="G470" s="106"/>
      <c r="H470" s="106"/>
      <c r="I470" s="112"/>
      <c r="J470" s="112"/>
      <c r="K470" s="112"/>
      <c r="L470" s="112"/>
      <c r="M470" s="112"/>
      <c r="N470" s="112"/>
      <c r="O470" s="112"/>
      <c r="P470" s="112"/>
      <c r="Q470" s="112"/>
      <c r="R470" s="112"/>
      <c r="S470" s="112"/>
      <c r="T470" s="112"/>
      <c r="U470" s="112"/>
      <c r="V470" s="112"/>
      <c r="W470" s="112"/>
      <c r="X470" s="112"/>
      <c r="Y470" s="112"/>
      <c r="Z470" s="112"/>
      <c r="AA470" s="112"/>
      <c r="AB470" s="112"/>
      <c r="AC470" s="112"/>
      <c r="AD470" s="112"/>
      <c r="AE470" s="112"/>
      <c r="AF470" s="112"/>
      <c r="AG470" s="112"/>
      <c r="AH470" s="112"/>
      <c r="AI470" s="112"/>
      <c r="AJ470" s="112"/>
    </row>
    <row r="471" spans="7:36" x14ac:dyDescent="0.35">
      <c r="G471" s="106"/>
      <c r="H471" s="106"/>
      <c r="I471" s="112"/>
      <c r="J471" s="112"/>
      <c r="K471" s="112"/>
      <c r="L471" s="112"/>
      <c r="M471" s="112"/>
      <c r="N471" s="112"/>
      <c r="O471" s="112"/>
      <c r="P471" s="112"/>
      <c r="Q471" s="112"/>
      <c r="R471" s="112"/>
      <c r="S471" s="112"/>
      <c r="T471" s="112"/>
      <c r="U471" s="112"/>
      <c r="V471" s="112"/>
      <c r="W471" s="112"/>
      <c r="X471" s="112"/>
      <c r="Y471" s="112"/>
      <c r="Z471" s="112"/>
      <c r="AA471" s="112"/>
      <c r="AB471" s="112"/>
      <c r="AC471" s="112"/>
      <c r="AD471" s="112"/>
      <c r="AE471" s="112"/>
      <c r="AF471" s="112"/>
      <c r="AG471" s="112"/>
      <c r="AH471" s="112"/>
      <c r="AI471" s="112"/>
      <c r="AJ471" s="112"/>
    </row>
    <row r="472" spans="7:36" x14ac:dyDescent="0.35">
      <c r="G472" s="106"/>
      <c r="H472" s="106"/>
      <c r="I472" s="112"/>
      <c r="J472" s="112"/>
      <c r="K472" s="112"/>
      <c r="L472" s="112"/>
      <c r="M472" s="112"/>
      <c r="N472" s="112"/>
      <c r="O472" s="112"/>
      <c r="P472" s="112"/>
      <c r="Q472" s="112"/>
      <c r="R472" s="112"/>
      <c r="S472" s="112"/>
      <c r="T472" s="112"/>
      <c r="U472" s="112"/>
      <c r="V472" s="112"/>
      <c r="W472" s="112"/>
      <c r="X472" s="112"/>
      <c r="Y472" s="112"/>
      <c r="Z472" s="112"/>
      <c r="AA472" s="112"/>
      <c r="AB472" s="112"/>
      <c r="AC472" s="112"/>
      <c r="AD472" s="112"/>
      <c r="AE472" s="112"/>
      <c r="AF472" s="112"/>
      <c r="AG472" s="112"/>
      <c r="AH472" s="112"/>
      <c r="AI472" s="112"/>
      <c r="AJ472" s="112"/>
    </row>
    <row r="473" spans="7:36" x14ac:dyDescent="0.35">
      <c r="G473" s="106"/>
      <c r="H473" s="106"/>
      <c r="I473" s="112"/>
      <c r="J473" s="112"/>
      <c r="K473" s="112"/>
      <c r="L473" s="112"/>
      <c r="M473" s="112"/>
      <c r="N473" s="112"/>
      <c r="O473" s="112"/>
      <c r="P473" s="112"/>
      <c r="Q473" s="112"/>
      <c r="R473" s="112"/>
      <c r="S473" s="112"/>
      <c r="T473" s="112"/>
      <c r="U473" s="112"/>
      <c r="V473" s="112"/>
      <c r="W473" s="112"/>
      <c r="X473" s="112"/>
      <c r="Y473" s="112"/>
      <c r="Z473" s="112"/>
      <c r="AA473" s="112"/>
      <c r="AB473" s="112"/>
      <c r="AC473" s="112"/>
      <c r="AD473" s="112"/>
      <c r="AE473" s="112"/>
      <c r="AF473" s="112"/>
      <c r="AG473" s="112"/>
      <c r="AH473" s="112"/>
      <c r="AI473" s="112"/>
      <c r="AJ473" s="112"/>
    </row>
    <row r="474" spans="7:36" x14ac:dyDescent="0.35">
      <c r="G474" s="106"/>
      <c r="H474" s="106"/>
      <c r="I474" s="112"/>
      <c r="J474" s="112"/>
      <c r="K474" s="112"/>
      <c r="L474" s="112"/>
      <c r="M474" s="112"/>
      <c r="N474" s="112"/>
      <c r="O474" s="112"/>
      <c r="P474" s="112"/>
      <c r="Q474" s="112"/>
      <c r="R474" s="112"/>
      <c r="S474" s="112"/>
      <c r="T474" s="112"/>
      <c r="U474" s="112"/>
      <c r="V474" s="112"/>
      <c r="W474" s="112"/>
      <c r="X474" s="112"/>
      <c r="Y474" s="112"/>
      <c r="Z474" s="112"/>
      <c r="AA474" s="112"/>
      <c r="AB474" s="112"/>
      <c r="AC474" s="112"/>
      <c r="AD474" s="112"/>
      <c r="AE474" s="112"/>
      <c r="AF474" s="112"/>
      <c r="AG474" s="112"/>
      <c r="AH474" s="112"/>
      <c r="AI474" s="112"/>
      <c r="AJ474" s="112"/>
    </row>
    <row r="475" spans="7:36" x14ac:dyDescent="0.35">
      <c r="G475" s="106"/>
      <c r="H475" s="106"/>
      <c r="I475" s="112"/>
      <c r="J475" s="112"/>
      <c r="K475" s="112"/>
      <c r="L475" s="112"/>
      <c r="M475" s="112"/>
      <c r="N475" s="112"/>
      <c r="O475" s="112"/>
      <c r="P475" s="112"/>
      <c r="Q475" s="112"/>
      <c r="R475" s="112"/>
      <c r="S475" s="112"/>
      <c r="T475" s="112"/>
      <c r="U475" s="112"/>
      <c r="V475" s="112"/>
      <c r="W475" s="112"/>
      <c r="X475" s="112"/>
      <c r="Y475" s="112"/>
      <c r="Z475" s="112"/>
      <c r="AA475" s="112"/>
      <c r="AB475" s="112"/>
      <c r="AC475" s="112"/>
      <c r="AD475" s="112"/>
      <c r="AE475" s="112"/>
      <c r="AF475" s="112"/>
      <c r="AG475" s="112"/>
      <c r="AH475" s="112"/>
      <c r="AI475" s="112"/>
      <c r="AJ475" s="112"/>
    </row>
    <row r="476" spans="7:36" x14ac:dyDescent="0.35">
      <c r="G476" s="106"/>
      <c r="H476" s="106"/>
      <c r="I476" s="112"/>
      <c r="J476" s="112"/>
      <c r="K476" s="112"/>
      <c r="L476" s="112"/>
      <c r="M476" s="112"/>
      <c r="N476" s="112"/>
      <c r="O476" s="112"/>
      <c r="P476" s="112"/>
      <c r="Q476" s="112"/>
      <c r="R476" s="112"/>
      <c r="S476" s="112"/>
      <c r="T476" s="112"/>
      <c r="U476" s="112"/>
      <c r="V476" s="112"/>
      <c r="W476" s="112"/>
      <c r="X476" s="112"/>
      <c r="Y476" s="112"/>
      <c r="Z476" s="112"/>
      <c r="AA476" s="112"/>
      <c r="AB476" s="112"/>
      <c r="AC476" s="112"/>
      <c r="AD476" s="112"/>
      <c r="AE476" s="112"/>
      <c r="AF476" s="112"/>
      <c r="AG476" s="112"/>
      <c r="AH476" s="112"/>
      <c r="AI476" s="112"/>
      <c r="AJ476" s="112"/>
    </row>
    <row r="477" spans="7:36" x14ac:dyDescent="0.35">
      <c r="G477" s="106"/>
      <c r="H477" s="106"/>
      <c r="I477" s="112"/>
      <c r="J477" s="112"/>
      <c r="K477" s="112"/>
      <c r="L477" s="112"/>
      <c r="M477" s="112"/>
      <c r="N477" s="112"/>
      <c r="O477" s="112"/>
      <c r="P477" s="112"/>
      <c r="Q477" s="112"/>
      <c r="R477" s="112"/>
      <c r="S477" s="112"/>
      <c r="T477" s="112"/>
      <c r="U477" s="112"/>
      <c r="V477" s="112"/>
      <c r="W477" s="112"/>
      <c r="X477" s="112"/>
      <c r="Y477" s="112"/>
      <c r="Z477" s="112"/>
      <c r="AA477" s="112"/>
      <c r="AB477" s="112"/>
      <c r="AC477" s="112"/>
      <c r="AD477" s="112"/>
      <c r="AE477" s="112"/>
      <c r="AF477" s="112"/>
      <c r="AG477" s="112"/>
      <c r="AH477" s="112"/>
      <c r="AI477" s="112"/>
      <c r="AJ477" s="112"/>
    </row>
    <row r="478" spans="7:36" x14ac:dyDescent="0.35">
      <c r="G478" s="106"/>
      <c r="H478" s="106"/>
      <c r="I478" s="112"/>
      <c r="J478" s="112"/>
      <c r="K478" s="112"/>
      <c r="L478" s="112"/>
      <c r="M478" s="112"/>
      <c r="N478" s="112"/>
      <c r="O478" s="112"/>
      <c r="P478" s="112"/>
      <c r="Q478" s="112"/>
      <c r="R478" s="112"/>
      <c r="S478" s="112"/>
      <c r="T478" s="112"/>
      <c r="U478" s="112"/>
      <c r="V478" s="112"/>
      <c r="W478" s="112"/>
      <c r="X478" s="112"/>
      <c r="Y478" s="112"/>
      <c r="Z478" s="112"/>
      <c r="AA478" s="112"/>
      <c r="AB478" s="112"/>
      <c r="AC478" s="112"/>
      <c r="AD478" s="112"/>
      <c r="AE478" s="112"/>
      <c r="AF478" s="112"/>
      <c r="AG478" s="112"/>
      <c r="AH478" s="112"/>
      <c r="AI478" s="112"/>
      <c r="AJ478" s="112"/>
    </row>
    <row r="479" spans="7:36" x14ac:dyDescent="0.35">
      <c r="G479" s="106"/>
      <c r="H479" s="106"/>
      <c r="I479" s="112"/>
      <c r="J479" s="112"/>
      <c r="K479" s="112"/>
      <c r="L479" s="112"/>
      <c r="M479" s="112"/>
      <c r="N479" s="112"/>
      <c r="O479" s="112"/>
      <c r="P479" s="112"/>
      <c r="Q479" s="112"/>
      <c r="R479" s="112"/>
      <c r="S479" s="112"/>
      <c r="T479" s="112"/>
      <c r="U479" s="112"/>
      <c r="V479" s="112"/>
      <c r="W479" s="112"/>
      <c r="X479" s="112"/>
      <c r="Y479" s="112"/>
      <c r="Z479" s="112"/>
      <c r="AA479" s="112"/>
      <c r="AB479" s="112"/>
      <c r="AC479" s="112"/>
      <c r="AD479" s="112"/>
      <c r="AE479" s="112"/>
      <c r="AF479" s="112"/>
      <c r="AG479" s="112"/>
      <c r="AH479" s="112"/>
      <c r="AI479" s="112"/>
      <c r="AJ479" s="112"/>
    </row>
    <row r="480" spans="7:36" x14ac:dyDescent="0.35">
      <c r="G480" s="106"/>
      <c r="H480" s="106"/>
      <c r="I480" s="112"/>
      <c r="J480" s="112"/>
      <c r="K480" s="112"/>
      <c r="L480" s="112"/>
      <c r="M480" s="112"/>
      <c r="N480" s="112"/>
      <c r="O480" s="112"/>
      <c r="P480" s="112"/>
      <c r="Q480" s="112"/>
      <c r="R480" s="112"/>
      <c r="S480" s="112"/>
      <c r="T480" s="112"/>
      <c r="U480" s="112"/>
      <c r="V480" s="112"/>
      <c r="W480" s="112"/>
      <c r="X480" s="112"/>
      <c r="Y480" s="112"/>
      <c r="Z480" s="112"/>
      <c r="AA480" s="112"/>
      <c r="AB480" s="112"/>
      <c r="AC480" s="112"/>
      <c r="AD480" s="112"/>
      <c r="AE480" s="112"/>
      <c r="AF480" s="112"/>
      <c r="AG480" s="112"/>
      <c r="AH480" s="112"/>
      <c r="AI480" s="112"/>
      <c r="AJ480" s="112"/>
    </row>
    <row r="481" spans="7:36" x14ac:dyDescent="0.35">
      <c r="G481" s="106"/>
      <c r="H481" s="106"/>
      <c r="I481" s="112"/>
      <c r="J481" s="112"/>
      <c r="K481" s="112"/>
      <c r="L481" s="112"/>
      <c r="M481" s="112"/>
      <c r="N481" s="112"/>
      <c r="O481" s="112"/>
      <c r="P481" s="112"/>
      <c r="Q481" s="112"/>
      <c r="R481" s="112"/>
      <c r="S481" s="112"/>
      <c r="T481" s="112"/>
      <c r="U481" s="112"/>
      <c r="V481" s="112"/>
      <c r="W481" s="112"/>
      <c r="X481" s="112"/>
      <c r="Y481" s="112"/>
      <c r="Z481" s="112"/>
      <c r="AA481" s="112"/>
      <c r="AB481" s="112"/>
      <c r="AC481" s="112"/>
      <c r="AD481" s="112"/>
      <c r="AE481" s="112"/>
      <c r="AF481" s="112"/>
      <c r="AG481" s="112"/>
      <c r="AH481" s="112"/>
      <c r="AI481" s="112"/>
      <c r="AJ481" s="112"/>
    </row>
    <row r="482" spans="7:36" x14ac:dyDescent="0.35">
      <c r="G482" s="106"/>
      <c r="H482" s="106"/>
      <c r="I482" s="112"/>
      <c r="J482" s="112"/>
      <c r="K482" s="112"/>
      <c r="L482" s="112"/>
      <c r="M482" s="112"/>
      <c r="N482" s="112"/>
      <c r="O482" s="112"/>
      <c r="P482" s="112"/>
      <c r="Q482" s="112"/>
      <c r="R482" s="112"/>
      <c r="S482" s="112"/>
      <c r="T482" s="112"/>
      <c r="U482" s="112"/>
      <c r="V482" s="112"/>
      <c r="W482" s="112"/>
      <c r="X482" s="112"/>
      <c r="Y482" s="112"/>
      <c r="Z482" s="112"/>
      <c r="AA482" s="112"/>
      <c r="AB482" s="112"/>
      <c r="AC482" s="112"/>
      <c r="AD482" s="112"/>
      <c r="AE482" s="112"/>
      <c r="AF482" s="112"/>
      <c r="AG482" s="112"/>
      <c r="AH482" s="112"/>
      <c r="AI482" s="112"/>
      <c r="AJ482" s="112"/>
    </row>
    <row r="483" spans="7:36" x14ac:dyDescent="0.35">
      <c r="G483" s="106"/>
      <c r="H483" s="106"/>
      <c r="I483" s="112"/>
      <c r="J483" s="112"/>
      <c r="K483" s="112"/>
      <c r="L483" s="112"/>
      <c r="M483" s="112"/>
      <c r="N483" s="112"/>
      <c r="O483" s="112"/>
      <c r="P483" s="112"/>
      <c r="Q483" s="112"/>
      <c r="R483" s="112"/>
      <c r="S483" s="112"/>
      <c r="T483" s="112"/>
      <c r="U483" s="112"/>
      <c r="V483" s="112"/>
      <c r="W483" s="112"/>
      <c r="X483" s="112"/>
      <c r="Y483" s="112"/>
      <c r="Z483" s="112"/>
      <c r="AA483" s="112"/>
      <c r="AB483" s="112"/>
      <c r="AC483" s="112"/>
      <c r="AD483" s="112"/>
      <c r="AE483" s="112"/>
      <c r="AF483" s="112"/>
      <c r="AG483" s="112"/>
      <c r="AH483" s="112"/>
      <c r="AI483" s="112"/>
      <c r="AJ483" s="112"/>
    </row>
    <row r="484" spans="7:36" x14ac:dyDescent="0.35">
      <c r="G484" s="106"/>
      <c r="H484" s="106"/>
      <c r="I484" s="112"/>
      <c r="J484" s="112"/>
      <c r="K484" s="112"/>
      <c r="L484" s="112"/>
      <c r="M484" s="112"/>
      <c r="N484" s="112"/>
      <c r="O484" s="112"/>
      <c r="P484" s="112"/>
      <c r="Q484" s="112"/>
      <c r="R484" s="112"/>
      <c r="S484" s="112"/>
      <c r="T484" s="112"/>
      <c r="U484" s="112"/>
      <c r="V484" s="112"/>
      <c r="W484" s="112"/>
      <c r="X484" s="112"/>
      <c r="Y484" s="112"/>
      <c r="Z484" s="112"/>
      <c r="AA484" s="112"/>
      <c r="AB484" s="112"/>
      <c r="AC484" s="112"/>
      <c r="AD484" s="112"/>
      <c r="AE484" s="112"/>
      <c r="AF484" s="112"/>
      <c r="AG484" s="112"/>
      <c r="AH484" s="112"/>
      <c r="AI484" s="112"/>
      <c r="AJ484" s="112"/>
    </row>
    <row r="485" spans="7:36" x14ac:dyDescent="0.35">
      <c r="G485" s="106"/>
      <c r="H485" s="106"/>
      <c r="I485" s="112"/>
      <c r="J485" s="112"/>
      <c r="K485" s="112"/>
      <c r="L485" s="112"/>
      <c r="M485" s="112"/>
      <c r="N485" s="112"/>
      <c r="O485" s="112"/>
      <c r="P485" s="112"/>
      <c r="Q485" s="112"/>
      <c r="R485" s="112"/>
      <c r="S485" s="112"/>
      <c r="T485" s="112"/>
      <c r="U485" s="112"/>
      <c r="V485" s="112"/>
      <c r="W485" s="112"/>
      <c r="X485" s="112"/>
      <c r="Y485" s="112"/>
      <c r="Z485" s="112"/>
      <c r="AA485" s="112"/>
      <c r="AB485" s="112"/>
      <c r="AC485" s="112"/>
      <c r="AD485" s="112"/>
      <c r="AE485" s="112"/>
      <c r="AF485" s="112"/>
      <c r="AG485" s="112"/>
      <c r="AH485" s="112"/>
      <c r="AI485" s="112"/>
      <c r="AJ485" s="112"/>
    </row>
    <row r="486" spans="7:36" x14ac:dyDescent="0.35">
      <c r="G486" s="106"/>
      <c r="H486" s="106"/>
      <c r="I486" s="112"/>
      <c r="J486" s="112"/>
      <c r="K486" s="112"/>
      <c r="L486" s="112"/>
      <c r="M486" s="112"/>
      <c r="N486" s="112"/>
      <c r="O486" s="112"/>
      <c r="P486" s="112"/>
      <c r="Q486" s="112"/>
      <c r="R486" s="112"/>
      <c r="S486" s="112"/>
      <c r="T486" s="112"/>
      <c r="U486" s="112"/>
      <c r="V486" s="112"/>
      <c r="W486" s="112"/>
      <c r="X486" s="112"/>
      <c r="Y486" s="112"/>
      <c r="Z486" s="112"/>
      <c r="AA486" s="112"/>
      <c r="AB486" s="112"/>
      <c r="AC486" s="112"/>
      <c r="AD486" s="112"/>
      <c r="AE486" s="112"/>
      <c r="AF486" s="112"/>
      <c r="AG486" s="112"/>
      <c r="AH486" s="112"/>
      <c r="AI486" s="112"/>
      <c r="AJ486" s="112"/>
    </row>
    <row r="487" spans="7:36" x14ac:dyDescent="0.35">
      <c r="G487" s="106"/>
      <c r="H487" s="106"/>
      <c r="I487" s="112"/>
      <c r="J487" s="112"/>
      <c r="K487" s="112"/>
      <c r="L487" s="112"/>
      <c r="M487" s="112"/>
      <c r="N487" s="112"/>
      <c r="O487" s="112"/>
      <c r="P487" s="112"/>
      <c r="Q487" s="112"/>
      <c r="R487" s="112"/>
      <c r="S487" s="112"/>
      <c r="T487" s="112"/>
      <c r="U487" s="112"/>
      <c r="V487" s="112"/>
      <c r="W487" s="112"/>
      <c r="X487" s="112"/>
      <c r="Y487" s="112"/>
      <c r="Z487" s="112"/>
      <c r="AA487" s="112"/>
      <c r="AB487" s="112"/>
      <c r="AC487" s="112"/>
      <c r="AD487" s="112"/>
      <c r="AE487" s="112"/>
      <c r="AF487" s="112"/>
      <c r="AG487" s="112"/>
      <c r="AH487" s="112"/>
      <c r="AI487" s="112"/>
      <c r="AJ487" s="112"/>
    </row>
    <row r="488" spans="7:36" x14ac:dyDescent="0.35">
      <c r="G488" s="106"/>
      <c r="H488" s="106"/>
      <c r="I488" s="112"/>
      <c r="J488" s="112"/>
      <c r="K488" s="112"/>
      <c r="L488" s="112"/>
      <c r="M488" s="112"/>
      <c r="N488" s="112"/>
      <c r="O488" s="112"/>
      <c r="P488" s="112"/>
      <c r="Q488" s="112"/>
      <c r="R488" s="112"/>
      <c r="S488" s="112"/>
      <c r="T488" s="112"/>
      <c r="U488" s="112"/>
      <c r="V488" s="112"/>
      <c r="W488" s="112"/>
      <c r="X488" s="112"/>
      <c r="Y488" s="112"/>
      <c r="Z488" s="112"/>
      <c r="AA488" s="112"/>
      <c r="AB488" s="112"/>
      <c r="AC488" s="112"/>
      <c r="AD488" s="112"/>
      <c r="AE488" s="112"/>
      <c r="AF488" s="112"/>
      <c r="AG488" s="112"/>
      <c r="AH488" s="112"/>
      <c r="AI488" s="112"/>
      <c r="AJ488" s="112"/>
    </row>
    <row r="489" spans="7:36" x14ac:dyDescent="0.35">
      <c r="G489" s="106"/>
      <c r="H489" s="106"/>
      <c r="I489" s="112"/>
      <c r="J489" s="112"/>
      <c r="K489" s="112"/>
      <c r="L489" s="112"/>
      <c r="M489" s="112"/>
      <c r="N489" s="112"/>
      <c r="O489" s="112"/>
      <c r="P489" s="112"/>
      <c r="Q489" s="112"/>
      <c r="R489" s="112"/>
      <c r="S489" s="112"/>
      <c r="T489" s="112"/>
      <c r="U489" s="112"/>
      <c r="V489" s="112"/>
      <c r="W489" s="112"/>
      <c r="X489" s="112"/>
      <c r="Y489" s="112"/>
      <c r="Z489" s="112"/>
      <c r="AA489" s="112"/>
      <c r="AB489" s="112"/>
      <c r="AC489" s="112"/>
      <c r="AD489" s="112"/>
      <c r="AE489" s="112"/>
      <c r="AF489" s="112"/>
      <c r="AG489" s="112"/>
      <c r="AH489" s="112"/>
      <c r="AI489" s="112"/>
      <c r="AJ489" s="112"/>
    </row>
    <row r="490" spans="7:36" x14ac:dyDescent="0.35">
      <c r="G490" s="106"/>
      <c r="H490" s="106"/>
      <c r="I490" s="112"/>
      <c r="J490" s="112"/>
      <c r="K490" s="112"/>
      <c r="L490" s="112"/>
      <c r="M490" s="112"/>
      <c r="N490" s="112"/>
      <c r="O490" s="112"/>
      <c r="P490" s="112"/>
      <c r="Q490" s="112"/>
      <c r="R490" s="112"/>
      <c r="S490" s="112"/>
      <c r="T490" s="112"/>
      <c r="U490" s="112"/>
      <c r="V490" s="112"/>
      <c r="W490" s="112"/>
      <c r="X490" s="112"/>
      <c r="Y490" s="112"/>
      <c r="Z490" s="112"/>
      <c r="AA490" s="112"/>
      <c r="AB490" s="112"/>
      <c r="AC490" s="112"/>
      <c r="AD490" s="112"/>
      <c r="AE490" s="112"/>
      <c r="AF490" s="112"/>
      <c r="AG490" s="112"/>
      <c r="AH490" s="112"/>
      <c r="AI490" s="112"/>
      <c r="AJ490" s="112"/>
    </row>
    <row r="491" spans="7:36" x14ac:dyDescent="0.35">
      <c r="G491" s="106"/>
      <c r="H491" s="106"/>
      <c r="I491" s="112"/>
      <c r="J491" s="112"/>
      <c r="K491" s="112"/>
      <c r="L491" s="112"/>
      <c r="M491" s="112"/>
      <c r="N491" s="112"/>
      <c r="O491" s="112"/>
      <c r="P491" s="112"/>
      <c r="Q491" s="112"/>
      <c r="R491" s="112"/>
      <c r="S491" s="112"/>
      <c r="T491" s="112"/>
      <c r="U491" s="112"/>
      <c r="V491" s="112"/>
      <c r="W491" s="112"/>
      <c r="X491" s="112"/>
      <c r="Y491" s="112"/>
      <c r="Z491" s="112"/>
      <c r="AA491" s="112"/>
      <c r="AB491" s="112"/>
      <c r="AC491" s="112"/>
      <c r="AD491" s="112"/>
      <c r="AE491" s="112"/>
      <c r="AF491" s="112"/>
      <c r="AG491" s="112"/>
      <c r="AH491" s="112"/>
      <c r="AI491" s="112"/>
      <c r="AJ491" s="112"/>
    </row>
    <row r="492" spans="7:36" x14ac:dyDescent="0.35">
      <c r="G492" s="106"/>
      <c r="H492" s="106"/>
      <c r="I492" s="112"/>
      <c r="J492" s="112"/>
      <c r="K492" s="112"/>
      <c r="L492" s="112"/>
      <c r="M492" s="112"/>
      <c r="N492" s="112"/>
      <c r="O492" s="112"/>
      <c r="P492" s="112"/>
      <c r="Q492" s="112"/>
      <c r="R492" s="112"/>
      <c r="S492" s="112"/>
      <c r="T492" s="112"/>
      <c r="U492" s="112"/>
      <c r="V492" s="112"/>
      <c r="W492" s="112"/>
      <c r="X492" s="112"/>
      <c r="Y492" s="112"/>
      <c r="Z492" s="112"/>
      <c r="AA492" s="112"/>
      <c r="AB492" s="112"/>
      <c r="AC492" s="112"/>
      <c r="AD492" s="112"/>
      <c r="AE492" s="112"/>
      <c r="AF492" s="112"/>
      <c r="AG492" s="112"/>
      <c r="AH492" s="112"/>
      <c r="AI492" s="112"/>
      <c r="AJ492" s="112"/>
    </row>
    <row r="493" spans="7:36" x14ac:dyDescent="0.35">
      <c r="G493" s="106"/>
      <c r="H493" s="106"/>
      <c r="I493" s="112"/>
      <c r="J493" s="112"/>
      <c r="K493" s="112"/>
      <c r="L493" s="112"/>
      <c r="M493" s="112"/>
      <c r="N493" s="112"/>
      <c r="O493" s="112"/>
      <c r="P493" s="112"/>
      <c r="Q493" s="112"/>
      <c r="R493" s="112"/>
      <c r="S493" s="112"/>
      <c r="T493" s="112"/>
      <c r="U493" s="112"/>
      <c r="V493" s="112"/>
      <c r="W493" s="112"/>
      <c r="X493" s="112"/>
      <c r="Y493" s="112"/>
      <c r="Z493" s="112"/>
      <c r="AA493" s="112"/>
      <c r="AB493" s="112"/>
      <c r="AC493" s="112"/>
      <c r="AD493" s="112"/>
      <c r="AE493" s="112"/>
      <c r="AF493" s="112"/>
      <c r="AG493" s="112"/>
      <c r="AH493" s="112"/>
      <c r="AI493" s="112"/>
      <c r="AJ493" s="112"/>
    </row>
    <row r="494" spans="7:36" x14ac:dyDescent="0.35">
      <c r="G494" s="106"/>
      <c r="H494" s="106"/>
      <c r="I494" s="112"/>
      <c r="J494" s="112"/>
      <c r="K494" s="112"/>
      <c r="L494" s="112"/>
      <c r="M494" s="112"/>
      <c r="N494" s="112"/>
      <c r="O494" s="112"/>
      <c r="P494" s="112"/>
      <c r="Q494" s="112"/>
      <c r="R494" s="112"/>
      <c r="S494" s="112"/>
      <c r="T494" s="112"/>
      <c r="U494" s="112"/>
      <c r="V494" s="112"/>
      <c r="W494" s="112"/>
      <c r="X494" s="112"/>
      <c r="Y494" s="112"/>
      <c r="Z494" s="112"/>
      <c r="AA494" s="112"/>
      <c r="AB494" s="112"/>
      <c r="AC494" s="112"/>
      <c r="AD494" s="112"/>
      <c r="AE494" s="112"/>
      <c r="AF494" s="112"/>
      <c r="AG494" s="112"/>
      <c r="AH494" s="112"/>
      <c r="AI494" s="112"/>
      <c r="AJ494" s="112"/>
    </row>
    <row r="495" spans="7:36" x14ac:dyDescent="0.35">
      <c r="G495" s="106"/>
      <c r="H495" s="106"/>
      <c r="I495" s="112"/>
      <c r="J495" s="112"/>
      <c r="K495" s="112"/>
      <c r="L495" s="112"/>
      <c r="M495" s="112"/>
      <c r="N495" s="112"/>
      <c r="O495" s="112"/>
      <c r="P495" s="112"/>
      <c r="Q495" s="112"/>
      <c r="R495" s="112"/>
      <c r="S495" s="112"/>
      <c r="T495" s="112"/>
      <c r="U495" s="112"/>
      <c r="V495" s="112"/>
      <c r="W495" s="112"/>
      <c r="X495" s="112"/>
      <c r="Y495" s="112"/>
      <c r="Z495" s="112"/>
      <c r="AA495" s="112"/>
      <c r="AB495" s="112"/>
      <c r="AC495" s="112"/>
      <c r="AD495" s="112"/>
      <c r="AE495" s="112"/>
      <c r="AF495" s="112"/>
      <c r="AG495" s="112"/>
      <c r="AH495" s="112"/>
      <c r="AI495" s="112"/>
      <c r="AJ495" s="112"/>
    </row>
    <row r="496" spans="7:36" x14ac:dyDescent="0.35">
      <c r="G496" s="106"/>
      <c r="H496" s="106"/>
      <c r="I496" s="112"/>
      <c r="J496" s="112"/>
      <c r="K496" s="112"/>
      <c r="L496" s="112"/>
      <c r="M496" s="112"/>
      <c r="N496" s="112"/>
      <c r="O496" s="112"/>
      <c r="P496" s="112"/>
      <c r="Q496" s="112"/>
      <c r="R496" s="112"/>
      <c r="S496" s="112"/>
      <c r="T496" s="112"/>
      <c r="U496" s="112"/>
      <c r="V496" s="112"/>
      <c r="W496" s="112"/>
      <c r="X496" s="112"/>
      <c r="Y496" s="112"/>
      <c r="Z496" s="112"/>
      <c r="AA496" s="112"/>
      <c r="AB496" s="112"/>
      <c r="AC496" s="112"/>
      <c r="AD496" s="112"/>
      <c r="AE496" s="112"/>
      <c r="AF496" s="112"/>
      <c r="AG496" s="112"/>
      <c r="AH496" s="112"/>
      <c r="AI496" s="112"/>
      <c r="AJ496" s="112"/>
    </row>
    <row r="497" spans="7:36" x14ac:dyDescent="0.35">
      <c r="G497" s="106"/>
      <c r="H497" s="106"/>
      <c r="I497" s="112"/>
      <c r="J497" s="112"/>
      <c r="K497" s="112"/>
      <c r="L497" s="112"/>
      <c r="M497" s="112"/>
      <c r="N497" s="112"/>
      <c r="O497" s="112"/>
      <c r="P497" s="112"/>
      <c r="Q497" s="112"/>
      <c r="R497" s="112"/>
      <c r="S497" s="112"/>
      <c r="T497" s="112"/>
      <c r="U497" s="112"/>
      <c r="V497" s="112"/>
      <c r="W497" s="112"/>
      <c r="X497" s="112"/>
      <c r="Y497" s="112"/>
      <c r="Z497" s="112"/>
      <c r="AA497" s="112"/>
      <c r="AB497" s="112"/>
      <c r="AC497" s="112"/>
      <c r="AD497" s="112"/>
      <c r="AE497" s="112"/>
      <c r="AF497" s="112"/>
      <c r="AG497" s="112"/>
      <c r="AH497" s="112"/>
      <c r="AI497" s="112"/>
      <c r="AJ497" s="112"/>
    </row>
    <row r="498" spans="7:36" x14ac:dyDescent="0.35">
      <c r="G498" s="106"/>
      <c r="H498" s="106"/>
      <c r="I498" s="112"/>
      <c r="J498" s="112"/>
      <c r="K498" s="112"/>
      <c r="L498" s="112"/>
      <c r="M498" s="112"/>
      <c r="N498" s="112"/>
      <c r="O498" s="112"/>
      <c r="P498" s="112"/>
      <c r="Q498" s="112"/>
      <c r="R498" s="112"/>
      <c r="S498" s="112"/>
      <c r="T498" s="112"/>
      <c r="U498" s="112"/>
      <c r="V498" s="112"/>
      <c r="W498" s="112"/>
      <c r="X498" s="112"/>
      <c r="Y498" s="112"/>
      <c r="Z498" s="112"/>
      <c r="AA498" s="112"/>
      <c r="AB498" s="112"/>
      <c r="AC498" s="112"/>
      <c r="AD498" s="112"/>
      <c r="AE498" s="112"/>
      <c r="AF498" s="112"/>
      <c r="AG498" s="112"/>
      <c r="AH498" s="112"/>
      <c r="AI498" s="112"/>
      <c r="AJ498" s="112"/>
    </row>
    <row r="499" spans="7:36" x14ac:dyDescent="0.35">
      <c r="G499" s="106"/>
      <c r="H499" s="106"/>
      <c r="I499" s="112"/>
      <c r="J499" s="112"/>
      <c r="K499" s="112"/>
      <c r="L499" s="112"/>
      <c r="M499" s="112"/>
      <c r="N499" s="112"/>
      <c r="O499" s="112"/>
      <c r="P499" s="112"/>
      <c r="Q499" s="112"/>
      <c r="R499" s="112"/>
      <c r="S499" s="112"/>
      <c r="T499" s="112"/>
      <c r="U499" s="112"/>
      <c r="V499" s="112"/>
      <c r="W499" s="112"/>
      <c r="X499" s="112"/>
      <c r="Y499" s="112"/>
      <c r="Z499" s="112"/>
      <c r="AA499" s="112"/>
      <c r="AB499" s="112"/>
      <c r="AC499" s="112"/>
      <c r="AD499" s="112"/>
      <c r="AE499" s="112"/>
      <c r="AF499" s="112"/>
      <c r="AG499" s="112"/>
      <c r="AH499" s="112"/>
      <c r="AI499" s="112"/>
      <c r="AJ499" s="112"/>
    </row>
    <row r="500" spans="7:36" x14ac:dyDescent="0.35">
      <c r="G500" s="106"/>
      <c r="H500" s="106"/>
      <c r="I500" s="112"/>
      <c r="J500" s="112"/>
      <c r="K500" s="112"/>
      <c r="L500" s="112"/>
      <c r="M500" s="112"/>
      <c r="N500" s="112"/>
      <c r="O500" s="112"/>
      <c r="P500" s="112"/>
      <c r="Q500" s="112"/>
      <c r="R500" s="112"/>
      <c r="S500" s="112"/>
      <c r="T500" s="112"/>
      <c r="U500" s="112"/>
      <c r="V500" s="112"/>
      <c r="W500" s="112"/>
      <c r="X500" s="112"/>
      <c r="Y500" s="112"/>
      <c r="Z500" s="112"/>
      <c r="AA500" s="112"/>
      <c r="AB500" s="112"/>
      <c r="AC500" s="112"/>
      <c r="AD500" s="112"/>
      <c r="AE500" s="112"/>
      <c r="AF500" s="112"/>
      <c r="AG500" s="112"/>
      <c r="AH500" s="112"/>
      <c r="AI500" s="112"/>
      <c r="AJ500" s="112"/>
    </row>
    <row r="501" spans="7:36" x14ac:dyDescent="0.35">
      <c r="G501" s="106"/>
      <c r="H501" s="106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  <c r="Z501" s="112"/>
      <c r="AA501" s="112"/>
      <c r="AB501" s="112"/>
      <c r="AC501" s="112"/>
      <c r="AD501" s="112"/>
      <c r="AE501" s="112"/>
      <c r="AF501" s="112"/>
      <c r="AG501" s="112"/>
      <c r="AH501" s="112"/>
      <c r="AI501" s="112"/>
      <c r="AJ501" s="112"/>
    </row>
    <row r="502" spans="7:36" x14ac:dyDescent="0.35">
      <c r="G502" s="106"/>
      <c r="H502" s="106"/>
      <c r="I502" s="112"/>
      <c r="J502" s="112"/>
      <c r="K502" s="112"/>
      <c r="L502" s="112"/>
      <c r="M502" s="112"/>
      <c r="N502" s="112"/>
      <c r="O502" s="112"/>
      <c r="P502" s="112"/>
      <c r="Q502" s="112"/>
      <c r="R502" s="112"/>
      <c r="S502" s="112"/>
      <c r="T502" s="112"/>
      <c r="U502" s="112"/>
      <c r="V502" s="112"/>
      <c r="W502" s="112"/>
      <c r="X502" s="112"/>
      <c r="Y502" s="112"/>
      <c r="Z502" s="112"/>
      <c r="AA502" s="112"/>
      <c r="AB502" s="112"/>
      <c r="AC502" s="112"/>
      <c r="AD502" s="112"/>
      <c r="AE502" s="112"/>
      <c r="AF502" s="112"/>
      <c r="AG502" s="112"/>
      <c r="AH502" s="112"/>
      <c r="AI502" s="112"/>
      <c r="AJ502" s="112"/>
    </row>
    <row r="503" spans="7:36" x14ac:dyDescent="0.35">
      <c r="G503" s="106"/>
      <c r="H503" s="106"/>
      <c r="I503" s="112"/>
      <c r="J503" s="112"/>
      <c r="K503" s="112"/>
      <c r="L503" s="112"/>
      <c r="M503" s="112"/>
      <c r="N503" s="112"/>
      <c r="O503" s="112"/>
      <c r="P503" s="112"/>
      <c r="Q503" s="112"/>
      <c r="R503" s="112"/>
      <c r="S503" s="112"/>
      <c r="T503" s="112"/>
      <c r="U503" s="112"/>
      <c r="V503" s="112"/>
      <c r="W503" s="112"/>
      <c r="X503" s="112"/>
      <c r="Y503" s="112"/>
      <c r="Z503" s="112"/>
      <c r="AA503" s="112"/>
      <c r="AB503" s="112"/>
      <c r="AC503" s="112"/>
      <c r="AD503" s="112"/>
      <c r="AE503" s="112"/>
      <c r="AF503" s="112"/>
      <c r="AG503" s="112"/>
      <c r="AH503" s="112"/>
      <c r="AI503" s="112"/>
      <c r="AJ503" s="112"/>
    </row>
  </sheetData>
  <sheetProtection sheet="1" objects="1" scenarios="1"/>
  <mergeCells count="2">
    <mergeCell ref="A1:F1"/>
    <mergeCell ref="A2:F2"/>
  </mergeCells>
  <phoneticPr fontId="1" type="noConversion"/>
  <printOptions horizontalCentered="1"/>
  <pageMargins left="0.25" right="0.25" top="0.75" bottom="0.75" header="0.3" footer="0.3"/>
  <pageSetup orientation="portrait" r:id="rId1"/>
  <headerFooter alignWithMargins="0">
    <oddFooter xml:space="preserve">&amp;L&amp;"Arial"&amp;8pg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13"/>
  <sheetViews>
    <sheetView workbookViewId="0">
      <selection activeCell="G21" sqref="G21"/>
    </sheetView>
  </sheetViews>
  <sheetFormatPr defaultRowHeight="15.5" x14ac:dyDescent="0.35"/>
  <cols>
    <col min="1" max="3" width="9" customWidth="1"/>
    <col min="4" max="4" width="8.765625" customWidth="1"/>
    <col min="5" max="5" width="8.53515625" customWidth="1"/>
    <col min="6" max="10" width="9" customWidth="1"/>
    <col min="11" max="11" width="8.53515625" customWidth="1"/>
    <col min="14" max="14" width="8.69140625" customWidth="1"/>
  </cols>
  <sheetData>
    <row r="2" spans="1:14" ht="16" thickBot="1" x14ac:dyDescent="0.4">
      <c r="E2" s="4" t="s">
        <v>269</v>
      </c>
      <c r="L2" s="270" t="s">
        <v>275</v>
      </c>
      <c r="M2" s="265"/>
    </row>
    <row r="3" spans="1:14" ht="25.5" thickBot="1" x14ac:dyDescent="0.4">
      <c r="A3" s="266" t="s">
        <v>271</v>
      </c>
      <c r="B3" s="267" t="s">
        <v>144</v>
      </c>
      <c r="C3" s="267" t="s">
        <v>43</v>
      </c>
      <c r="D3" s="267" t="s">
        <v>91</v>
      </c>
      <c r="E3" s="267" t="s">
        <v>44</v>
      </c>
      <c r="F3" s="267" t="s">
        <v>147</v>
      </c>
      <c r="G3" s="267" t="s">
        <v>42</v>
      </c>
      <c r="H3" s="264" t="s">
        <v>149</v>
      </c>
      <c r="I3" s="267" t="s">
        <v>205</v>
      </c>
      <c r="J3" s="271" t="s">
        <v>38</v>
      </c>
      <c r="K3" s="272" t="s">
        <v>272</v>
      </c>
      <c r="L3" s="268" t="s">
        <v>273</v>
      </c>
      <c r="M3" s="268" t="s">
        <v>270</v>
      </c>
      <c r="N3" s="268" t="s">
        <v>274</v>
      </c>
    </row>
    <row r="4" spans="1:14" ht="16" thickTop="1" x14ac:dyDescent="0.35">
      <c r="A4" s="269">
        <v>1</v>
      </c>
      <c r="B4" s="273">
        <f>Output!B43</f>
        <v>0</v>
      </c>
      <c r="C4" s="273">
        <f>Output!C43</f>
        <v>0</v>
      </c>
      <c r="D4" s="273">
        <f>Output!D43</f>
        <v>0</v>
      </c>
      <c r="E4" s="273">
        <f>Output!E43</f>
        <v>0</v>
      </c>
      <c r="F4" s="273">
        <f>Output!F43</f>
        <v>0</v>
      </c>
      <c r="G4" s="273">
        <f>Output!G43</f>
        <v>0</v>
      </c>
      <c r="H4" s="273">
        <f>Output!H43</f>
        <v>0</v>
      </c>
      <c r="I4" s="273">
        <f>Output!I43</f>
        <v>0</v>
      </c>
      <c r="J4" s="274">
        <f>Output!J43</f>
        <v>0</v>
      </c>
      <c r="K4" s="275">
        <f>Output!C60</f>
        <v>0</v>
      </c>
      <c r="L4" s="278">
        <f>Output!I59</f>
        <v>0</v>
      </c>
      <c r="M4" s="278">
        <f>Output!H120</f>
        <v>0</v>
      </c>
      <c r="N4" s="278">
        <f>Output!H121</f>
        <v>0</v>
      </c>
    </row>
    <row r="5" spans="1:14" x14ac:dyDescent="0.35">
      <c r="A5" s="263">
        <v>2</v>
      </c>
      <c r="B5" s="276">
        <f>Output!B44</f>
        <v>0</v>
      </c>
      <c r="C5" s="276">
        <f>Output!C44</f>
        <v>0</v>
      </c>
      <c r="D5" s="276">
        <f>Output!D44</f>
        <v>0</v>
      </c>
      <c r="E5" s="276">
        <f>Output!E44</f>
        <v>0</v>
      </c>
      <c r="F5" s="276">
        <f>Output!F44</f>
        <v>0</v>
      </c>
      <c r="G5" s="276">
        <f>Output!G44</f>
        <v>0</v>
      </c>
      <c r="H5" s="276">
        <f>Output!H44</f>
        <v>0</v>
      </c>
      <c r="I5" s="276">
        <f>Output!I44</f>
        <v>0</v>
      </c>
      <c r="J5" s="277">
        <f>Output!J44</f>
        <v>0</v>
      </c>
      <c r="K5" s="279">
        <f>Output!C126</f>
        <v>0</v>
      </c>
      <c r="L5" s="280">
        <f>Output!I125</f>
        <v>0</v>
      </c>
      <c r="M5" s="280">
        <f>Output!H186</f>
        <v>0</v>
      </c>
      <c r="N5" s="280">
        <f>Output!H187</f>
        <v>0</v>
      </c>
    </row>
    <row r="6" spans="1:14" x14ac:dyDescent="0.35">
      <c r="A6" s="263">
        <v>3</v>
      </c>
      <c r="B6" s="276">
        <f>Output!B45</f>
        <v>0</v>
      </c>
      <c r="C6" s="276">
        <f>Output!C45</f>
        <v>0</v>
      </c>
      <c r="D6" s="276">
        <f>Output!D45</f>
        <v>0</v>
      </c>
      <c r="E6" s="276">
        <f>Output!E45</f>
        <v>0</v>
      </c>
      <c r="F6" s="276">
        <f>Output!F45</f>
        <v>0</v>
      </c>
      <c r="G6" s="276">
        <f>Output!G45</f>
        <v>0</v>
      </c>
      <c r="H6" s="276">
        <f>Output!H45</f>
        <v>0</v>
      </c>
      <c r="I6" s="276">
        <f>Output!I45</f>
        <v>0</v>
      </c>
      <c r="J6" s="277">
        <f>Output!J45</f>
        <v>0</v>
      </c>
      <c r="K6" s="279">
        <f>Output!C192</f>
        <v>0</v>
      </c>
      <c r="L6" s="280">
        <f>Output!I191</f>
        <v>0</v>
      </c>
      <c r="M6" s="280">
        <f>Output!H252</f>
        <v>0</v>
      </c>
      <c r="N6" s="280">
        <f>Output!H253</f>
        <v>0</v>
      </c>
    </row>
    <row r="7" spans="1:14" x14ac:dyDescent="0.35">
      <c r="A7" s="263">
        <v>4</v>
      </c>
      <c r="B7" s="276">
        <f>Output!B46</f>
        <v>0</v>
      </c>
      <c r="C7" s="276">
        <f>Output!C46</f>
        <v>0</v>
      </c>
      <c r="D7" s="276">
        <f>Output!D46</f>
        <v>0</v>
      </c>
      <c r="E7" s="276">
        <f>Output!E46</f>
        <v>0</v>
      </c>
      <c r="F7" s="276">
        <f>Output!F46</f>
        <v>0</v>
      </c>
      <c r="G7" s="276">
        <f>Output!G46</f>
        <v>0</v>
      </c>
      <c r="H7" s="276">
        <f>Output!H46</f>
        <v>0</v>
      </c>
      <c r="I7" s="276">
        <f>Output!I46</f>
        <v>0</v>
      </c>
      <c r="J7" s="277">
        <f>Output!J46</f>
        <v>0</v>
      </c>
      <c r="K7" s="279">
        <f>Output!C258</f>
        <v>0</v>
      </c>
      <c r="L7" s="280">
        <f>Output!I257</f>
        <v>0</v>
      </c>
      <c r="M7" s="280">
        <f>Output!H318</f>
        <v>0</v>
      </c>
      <c r="N7" s="280">
        <f>Output!H319</f>
        <v>0</v>
      </c>
    </row>
    <row r="8" spans="1:14" x14ac:dyDescent="0.35">
      <c r="A8" s="263">
        <v>5</v>
      </c>
      <c r="B8" s="276">
        <f>Output!B47</f>
        <v>0</v>
      </c>
      <c r="C8" s="276">
        <f>Output!C47</f>
        <v>0</v>
      </c>
      <c r="D8" s="276">
        <f>Output!D47</f>
        <v>0</v>
      </c>
      <c r="E8" s="276">
        <f>Output!E47</f>
        <v>0</v>
      </c>
      <c r="F8" s="276">
        <f>Output!F47</f>
        <v>0</v>
      </c>
      <c r="G8" s="276">
        <f>Output!G47</f>
        <v>0</v>
      </c>
      <c r="H8" s="276">
        <f>Output!H47</f>
        <v>0</v>
      </c>
      <c r="I8" s="276">
        <f>Output!I47</f>
        <v>0</v>
      </c>
      <c r="J8" s="277">
        <f>Output!J47</f>
        <v>0</v>
      </c>
      <c r="K8" s="279">
        <f>Output!C324</f>
        <v>0</v>
      </c>
      <c r="L8" s="280">
        <f>Output!I323</f>
        <v>0</v>
      </c>
      <c r="M8" s="280">
        <f>Output!H384</f>
        <v>0</v>
      </c>
      <c r="N8" s="280">
        <f>Output!H385</f>
        <v>0</v>
      </c>
    </row>
    <row r="9" spans="1:14" x14ac:dyDescent="0.35">
      <c r="A9" s="263">
        <v>6</v>
      </c>
      <c r="B9" s="276">
        <f>Output!B48</f>
        <v>0</v>
      </c>
      <c r="C9" s="276">
        <f>Output!C48</f>
        <v>0</v>
      </c>
      <c r="D9" s="276">
        <f>Output!D48</f>
        <v>0</v>
      </c>
      <c r="E9" s="276">
        <f>Output!E48</f>
        <v>0</v>
      </c>
      <c r="F9" s="276">
        <f>Output!F48</f>
        <v>0</v>
      </c>
      <c r="G9" s="276">
        <f>Output!G48</f>
        <v>0</v>
      </c>
      <c r="H9" s="276">
        <f>Output!H48</f>
        <v>0</v>
      </c>
      <c r="I9" s="276">
        <f>Output!I48</f>
        <v>0</v>
      </c>
      <c r="J9" s="277">
        <f>Output!J48</f>
        <v>0</v>
      </c>
      <c r="K9" s="279">
        <f>Output!C390</f>
        <v>0</v>
      </c>
      <c r="L9" s="280">
        <f>Output!I389</f>
        <v>0</v>
      </c>
      <c r="M9" s="280">
        <f>Output!H450</f>
        <v>0</v>
      </c>
      <c r="N9" s="280">
        <f>Output!H451</f>
        <v>0</v>
      </c>
    </row>
    <row r="10" spans="1:14" x14ac:dyDescent="0.35">
      <c r="A10" s="263">
        <v>7</v>
      </c>
      <c r="B10" s="276">
        <f>Output!B49</f>
        <v>0</v>
      </c>
      <c r="C10" s="276">
        <f>Output!C49</f>
        <v>0</v>
      </c>
      <c r="D10" s="276">
        <f>Output!D49</f>
        <v>0</v>
      </c>
      <c r="E10" s="276">
        <f>Output!E49</f>
        <v>0</v>
      </c>
      <c r="F10" s="276">
        <f>Output!F49</f>
        <v>0</v>
      </c>
      <c r="G10" s="276">
        <f>Output!G49</f>
        <v>0</v>
      </c>
      <c r="H10" s="276">
        <f>Output!H49</f>
        <v>0</v>
      </c>
      <c r="I10" s="276">
        <f>Output!I49</f>
        <v>0</v>
      </c>
      <c r="J10" s="277">
        <f>Output!J49</f>
        <v>0</v>
      </c>
      <c r="K10" s="279">
        <f>Output!C456</f>
        <v>0</v>
      </c>
      <c r="L10" s="280">
        <f>Output!I455</f>
        <v>0</v>
      </c>
      <c r="M10" s="280">
        <f>Output!H516</f>
        <v>0</v>
      </c>
      <c r="N10" s="280">
        <f>Output!H517</f>
        <v>0</v>
      </c>
    </row>
    <row r="11" spans="1:14" x14ac:dyDescent="0.35">
      <c r="A11" s="263">
        <v>8</v>
      </c>
      <c r="B11" s="276">
        <f>Output!B50</f>
        <v>0</v>
      </c>
      <c r="C11" s="276">
        <f>Output!C50</f>
        <v>0</v>
      </c>
      <c r="D11" s="276">
        <f>Output!D50</f>
        <v>0</v>
      </c>
      <c r="E11" s="276">
        <f>Output!E50</f>
        <v>0</v>
      </c>
      <c r="F11" s="276">
        <f>Output!F50</f>
        <v>0</v>
      </c>
      <c r="G11" s="276">
        <f>Output!G50</f>
        <v>0</v>
      </c>
      <c r="H11" s="276">
        <f>Output!H50</f>
        <v>0</v>
      </c>
      <c r="I11" s="276">
        <f>Output!I50</f>
        <v>0</v>
      </c>
      <c r="J11" s="277">
        <f>Output!J50</f>
        <v>0</v>
      </c>
      <c r="K11" s="279">
        <f>Output!C522</f>
        <v>0</v>
      </c>
      <c r="L11" s="280">
        <f>Output!I521</f>
        <v>0</v>
      </c>
      <c r="M11" s="280">
        <f>Output!H582</f>
        <v>0</v>
      </c>
      <c r="N11" s="280">
        <f>Output!H583</f>
        <v>0</v>
      </c>
    </row>
    <row r="12" spans="1:14" x14ac:dyDescent="0.35">
      <c r="A12" s="263">
        <v>9</v>
      </c>
      <c r="B12" s="276">
        <f>Output!B51</f>
        <v>0</v>
      </c>
      <c r="C12" s="276">
        <f>Output!C51</f>
        <v>0</v>
      </c>
      <c r="D12" s="276">
        <f>Output!D51</f>
        <v>0</v>
      </c>
      <c r="E12" s="276">
        <f>Output!E51</f>
        <v>0</v>
      </c>
      <c r="F12" s="276">
        <f>Output!F51</f>
        <v>0</v>
      </c>
      <c r="G12" s="276">
        <f>Output!G51</f>
        <v>0</v>
      </c>
      <c r="H12" s="276">
        <f>Output!H51</f>
        <v>0</v>
      </c>
      <c r="I12" s="276">
        <f>Output!I51</f>
        <v>0</v>
      </c>
      <c r="J12" s="277">
        <f>Output!J51</f>
        <v>0</v>
      </c>
      <c r="K12" s="279">
        <f>Output!C588</f>
        <v>0</v>
      </c>
      <c r="L12" s="280">
        <f>Output!I587</f>
        <v>0</v>
      </c>
      <c r="M12" s="280">
        <f>Output!H648</f>
        <v>0</v>
      </c>
      <c r="N12" s="280">
        <f>Output!H649</f>
        <v>0</v>
      </c>
    </row>
    <row r="13" spans="1:14" x14ac:dyDescent="0.35">
      <c r="A13" s="263">
        <v>10</v>
      </c>
      <c r="B13" s="276">
        <f>Output!B52</f>
        <v>0</v>
      </c>
      <c r="C13" s="276">
        <f>Output!C52</f>
        <v>0</v>
      </c>
      <c r="D13" s="276">
        <f>Output!D52</f>
        <v>0</v>
      </c>
      <c r="E13" s="276">
        <f>Output!E52</f>
        <v>0</v>
      </c>
      <c r="F13" s="276">
        <f>Output!F52</f>
        <v>0</v>
      </c>
      <c r="G13" s="276">
        <f>Output!G52</f>
        <v>0</v>
      </c>
      <c r="H13" s="276">
        <f>Output!H52</f>
        <v>0</v>
      </c>
      <c r="I13" s="276">
        <f>Output!I52</f>
        <v>0</v>
      </c>
      <c r="J13" s="277">
        <f>Output!J52</f>
        <v>0</v>
      </c>
      <c r="K13" s="279">
        <f>Output!C654</f>
        <v>0</v>
      </c>
      <c r="L13" s="280">
        <f>Output!I653</f>
        <v>0</v>
      </c>
      <c r="M13" s="280">
        <f>Output!H714</f>
        <v>0</v>
      </c>
      <c r="N13" s="280">
        <f>Output!H715</f>
        <v>0</v>
      </c>
    </row>
  </sheetData>
  <sheetProtection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Input</vt:lpstr>
      <vt:lpstr>Output</vt:lpstr>
      <vt:lpstr>Fish Access Check Comments</vt:lpstr>
      <vt:lpstr>Upstream Comments</vt:lpstr>
      <vt:lpstr>Export</vt:lpstr>
      <vt:lpstr>'Fish Access Check Comments'!Print_Area</vt:lpstr>
      <vt:lpstr>'Upstream Comments'!Print_Area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McCalmon, Marc (DFW)</dc:creator>
  <cp:lastModifiedBy>Arams, Alexander H (DFW)</cp:lastModifiedBy>
  <cp:lastPrinted>2016-12-08T23:59:36Z</cp:lastPrinted>
  <dcterms:created xsi:type="dcterms:W3CDTF">2001-05-08T18:25:39Z</dcterms:created>
  <dcterms:modified xsi:type="dcterms:W3CDTF">2020-12-16T19:04:30Z</dcterms:modified>
</cp:coreProperties>
</file>